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2120" windowHeight="8955" activeTab="0"/>
  </bookViews>
  <sheets>
    <sheet name="Summary" sheetId="1" r:id="rId1"/>
    <sheet name="Non-recurring &amp; base" sheetId="2" r:id="rId2"/>
    <sheet name="Inflation" sheetId="3" r:id="rId3"/>
    <sheet name="Transfers" sheetId="4" r:id="rId4"/>
    <sheet name="Children's Services" sheetId="5" r:id="rId5"/>
    <sheet name="Community Care" sheetId="6" r:id="rId6"/>
    <sheet name="Learning Services" sheetId="7" r:id="rId7"/>
    <sheet name="Urban Living" sheetId="8" r:id="rId8"/>
    <sheet name="OD" sheetId="9" r:id="rId9"/>
    <sheet name="Business Connections" sheetId="10" r:id="rId10"/>
    <sheet name="Corporate" sheetId="11" r:id="rId11"/>
  </sheets>
  <definedNames/>
  <calcPr fullCalcOnLoad="1"/>
</workbook>
</file>

<file path=xl/sharedStrings.xml><?xml version="1.0" encoding="utf-8"?>
<sst xmlns="http://schemas.openxmlformats.org/spreadsheetml/2006/main" count="482" uniqueCount="360">
  <si>
    <t>People First - Children's Services</t>
  </si>
  <si>
    <t>Staffing to meet National Care Standards</t>
  </si>
  <si>
    <t>Increases in Looked After Children</t>
  </si>
  <si>
    <t>Children's Advocacy</t>
  </si>
  <si>
    <t>Children's Services staffing</t>
  </si>
  <si>
    <t>CAMHS services</t>
  </si>
  <si>
    <t>SEN transport</t>
  </si>
  <si>
    <t>Children's placement officer</t>
  </si>
  <si>
    <t>Children with disabilities</t>
  </si>
  <si>
    <t>Adoption Service</t>
  </si>
  <si>
    <t>Grand Total Growth</t>
  </si>
  <si>
    <t>Efficiency Savings</t>
  </si>
  <si>
    <t>Social Care Training</t>
  </si>
  <si>
    <t>Increase in other social care grants</t>
  </si>
  <si>
    <t>Net New Growth</t>
  </si>
  <si>
    <t>Social Care extended hours service</t>
  </si>
  <si>
    <t>Mental Health accommodation</t>
  </si>
  <si>
    <t>Continuing care</t>
  </si>
  <si>
    <t>Mental Health accom officer</t>
  </si>
  <si>
    <t>Supporting People</t>
  </si>
  <si>
    <t>Joint commissioner with PCT</t>
  </si>
  <si>
    <t>Enhance carers services</t>
  </si>
  <si>
    <t>Home Care Single Status</t>
  </si>
  <si>
    <t>Income &amp; efficiency savings</t>
  </si>
  <si>
    <t>Accurate community care cttments</t>
  </si>
  <si>
    <t>Capitalise PFI costs in PF</t>
  </si>
  <si>
    <t>Increase in grants</t>
  </si>
  <si>
    <t>Joint Equipment Stores</t>
  </si>
  <si>
    <t>2005-06</t>
  </si>
  <si>
    <t>2006-07</t>
  </si>
  <si>
    <t>2007-08</t>
  </si>
  <si>
    <t>Person Centred Planning</t>
  </si>
  <si>
    <t>Children with disabilities transition</t>
  </si>
  <si>
    <t>Enhance Carers Services</t>
  </si>
  <si>
    <t>Cultural strategy</t>
  </si>
  <si>
    <t>Youth &amp; Community</t>
  </si>
  <si>
    <t>Libraries Sunday opening</t>
  </si>
  <si>
    <t>Community Schools</t>
  </si>
  <si>
    <t xml:space="preserve">PFI affordability gap (special schools) </t>
  </si>
  <si>
    <t>School reorganisation</t>
  </si>
  <si>
    <t>IT licenses/training</t>
  </si>
  <si>
    <t>Housing research projects/strategies</t>
  </si>
  <si>
    <t>Implement sports &amp; leisure strategy</t>
  </si>
  <si>
    <t>Develop vitality profiles</t>
  </si>
  <si>
    <t>Clean &amp; Green roll out</t>
  </si>
  <si>
    <t>increased waste tonnage</t>
  </si>
  <si>
    <t>Highways maintenance costs</t>
  </si>
  <si>
    <t>Organic waste</t>
  </si>
  <si>
    <t>ICT systems</t>
  </si>
  <si>
    <t>HMO registration scheme</t>
  </si>
  <si>
    <t>Licensing Act</t>
  </si>
  <si>
    <t>Anti Social Behaviour Act</t>
  </si>
  <si>
    <t>Drug &amp; Alcohol Counselling</t>
  </si>
  <si>
    <t>Arrest Referral Scheme</t>
  </si>
  <si>
    <t>Review council catering</t>
  </si>
  <si>
    <t>Wealdstone centre</t>
  </si>
  <si>
    <t>Planning staffing</t>
  </si>
  <si>
    <t>Transport Strategy</t>
  </si>
  <si>
    <t>Extra planning income</t>
  </si>
  <si>
    <t>Commercial properties income</t>
  </si>
  <si>
    <t>Facilities Management Review</t>
  </si>
  <si>
    <t>Effective Asset Mgt</t>
  </si>
  <si>
    <t>Rating Appeals</t>
  </si>
  <si>
    <t>Learning Disability PFI</t>
  </si>
  <si>
    <t>HR officers</t>
  </si>
  <si>
    <t>Occupational Health</t>
  </si>
  <si>
    <t>Staff Survey</t>
  </si>
  <si>
    <t>Recognition Award Scheme</t>
  </si>
  <si>
    <t>Graduate Traineeship</t>
  </si>
  <si>
    <t>Workforce Development</t>
  </si>
  <si>
    <t>Corporate Policy Officers</t>
  </si>
  <si>
    <t>Member Development</t>
  </si>
  <si>
    <t>Performance Mgt</t>
  </si>
  <si>
    <t>Community Engagement</t>
  </si>
  <si>
    <t>Programme Office</t>
  </si>
  <si>
    <t>Reduced inspection fees</t>
  </si>
  <si>
    <t>ICT infrastructure</t>
  </si>
  <si>
    <t>Proactive Debt Mgt</t>
  </si>
  <si>
    <t>Corporate Anti-Fraud</t>
  </si>
  <si>
    <t>Benefits Peformance Fund</t>
  </si>
  <si>
    <t>Financial Management</t>
  </si>
  <si>
    <t>Internal Audit</t>
  </si>
  <si>
    <t>Health &amp; Safety</t>
  </si>
  <si>
    <t>Procurement team</t>
  </si>
  <si>
    <t xml:space="preserve">Funding Officers </t>
  </si>
  <si>
    <t>Civil Defence Grant ceasing</t>
  </si>
  <si>
    <t>Additional External Funding</t>
  </si>
  <si>
    <t>Corporate</t>
  </si>
  <si>
    <t>Capital Financing</t>
  </si>
  <si>
    <t>Contribution to change mgt reserve</t>
  </si>
  <si>
    <t>NHP restructure</t>
  </si>
  <si>
    <t>Reduction in sickness absence</t>
  </si>
  <si>
    <t>Reduction in lease cars</t>
  </si>
  <si>
    <t>First Contact</t>
  </si>
  <si>
    <t>ERP</t>
  </si>
  <si>
    <t>Procurement savings</t>
  </si>
  <si>
    <t>Introduce voice over IPT</t>
  </si>
  <si>
    <t>Summary MTBS position</t>
  </si>
  <si>
    <t>LONDON BOROUGH OF HARROW</t>
  </si>
  <si>
    <t>MTBS 2004-2005 to 2006-2007</t>
  </si>
  <si>
    <t>2006-2007</t>
  </si>
  <si>
    <t>Budget</t>
  </si>
  <si>
    <t>Council Tax</t>
  </si>
  <si>
    <t>Change</t>
  </si>
  <si>
    <t>Council Tax Implications</t>
  </si>
  <si>
    <t>Change in Council Tax</t>
  </si>
  <si>
    <t>£m</t>
  </si>
  <si>
    <t>£</t>
  </si>
  <si>
    <t>%</t>
  </si>
  <si>
    <t>Base Budget</t>
  </si>
  <si>
    <t>Change in Council tax base</t>
  </si>
  <si>
    <t>Non Recurring items</t>
  </si>
  <si>
    <t>Repriced Base Budget</t>
  </si>
  <si>
    <t>Base budget Changes</t>
  </si>
  <si>
    <t>Additional Inflation</t>
  </si>
  <si>
    <t>Transfers of functions &amp; specific grants</t>
  </si>
  <si>
    <t>Transfers to/from capital</t>
  </si>
  <si>
    <t>RSG/Grant changes</t>
  </si>
  <si>
    <t>Total Base Position</t>
  </si>
  <si>
    <t>Existing MTBS following full reprice</t>
  </si>
  <si>
    <t>Less Collection Fund Deficit 2004-2005</t>
  </si>
  <si>
    <t>Children's Services</t>
  </si>
  <si>
    <t>Learning Services</t>
  </si>
  <si>
    <t>Net Directorate Growth</t>
  </si>
  <si>
    <t>Basic Inflation (exc schools)</t>
  </si>
  <si>
    <t>Schools passport</t>
  </si>
  <si>
    <t>Freedom of Information</t>
  </si>
  <si>
    <t>Planning Development Grant</t>
  </si>
  <si>
    <t>Residential placements base budget</t>
  </si>
  <si>
    <t>Foster Care Base Budget</t>
  </si>
  <si>
    <t>Leaving Care Base Budget</t>
  </si>
  <si>
    <t>Base Budget Changes</t>
  </si>
  <si>
    <t>GLMCA levy</t>
  </si>
  <si>
    <t>Support Service Recharges</t>
  </si>
  <si>
    <t>Interest on Balances</t>
  </si>
  <si>
    <t>Debt restructuring</t>
  </si>
  <si>
    <t>Single Status</t>
  </si>
  <si>
    <t>Benefits Grant</t>
  </si>
  <si>
    <t>Preserved Rights</t>
  </si>
  <si>
    <t>Residential Care</t>
  </si>
  <si>
    <t>Highways maintenance</t>
  </si>
  <si>
    <t>Capitalise IT costs</t>
  </si>
  <si>
    <t>Non-Recurring &amp; Base Budget Changes</t>
  </si>
  <si>
    <t>Non-recurring items</t>
  </si>
  <si>
    <t>CPZ fund</t>
  </si>
  <si>
    <t>£000</t>
  </si>
  <si>
    <t>Notes</t>
  </si>
  <si>
    <t>Total Non-recurring items</t>
  </si>
  <si>
    <t>Total Base Budget Changes</t>
  </si>
  <si>
    <t>Basic &amp; Additional Inflation</t>
  </si>
  <si>
    <t>Basic Inflation</t>
  </si>
  <si>
    <t>Pay &amp; pensions increase</t>
  </si>
  <si>
    <t>Central</t>
  </si>
  <si>
    <t>Chief Executive</t>
  </si>
  <si>
    <t>Organisational Development</t>
  </si>
  <si>
    <t>Business Connections</t>
  </si>
  <si>
    <t>People First (excluding schools)</t>
  </si>
  <si>
    <t>Urban Living</t>
  </si>
  <si>
    <t>Postage</t>
  </si>
  <si>
    <t>Concessionary Fares</t>
  </si>
  <si>
    <t>Social Care costs</t>
  </si>
  <si>
    <t>Gas &amp; electricity</t>
  </si>
  <si>
    <t>Urban Living Contracts</t>
  </si>
  <si>
    <t>West Waste</t>
  </si>
  <si>
    <t>Trabnsfers of functions/grants &amp; to/from capital</t>
  </si>
  <si>
    <t>Transfers of functions/grants</t>
  </si>
  <si>
    <t>Total Basic Inflation</t>
  </si>
  <si>
    <t>Total Additional Inflation</t>
  </si>
  <si>
    <t>LA Business Growth Incentive</t>
  </si>
  <si>
    <t>Income &amp; Efficiency Savings</t>
  </si>
  <si>
    <t>Net Children's Services</t>
  </si>
  <si>
    <t>Adult Community Care</t>
  </si>
  <si>
    <t>People First - Adult Community Care</t>
  </si>
  <si>
    <t>Net Adult Community Care</t>
  </si>
  <si>
    <t>Learning Disability outreach team</t>
  </si>
  <si>
    <t>Learning Disability demography</t>
  </si>
  <si>
    <t>People First - Learning Services</t>
  </si>
  <si>
    <t>Licensing income</t>
  </si>
  <si>
    <t>HECA Officer - fye from 04-05</t>
  </si>
  <si>
    <t>Freedom of information costs yr 1</t>
  </si>
  <si>
    <t>Non pay inflation:</t>
  </si>
  <si>
    <t>Based on pay &amp; pensions increases</t>
  </si>
  <si>
    <t>(2.95% &amp; 1.67%)</t>
  </si>
  <si>
    <t>Estimated postage increases</t>
  </si>
  <si>
    <t>Estimates from TfL</t>
  </si>
  <si>
    <t>Social Care inflation higher than CPI</t>
  </si>
  <si>
    <t>National price increases</t>
  </si>
  <si>
    <t>Contractual commitments</t>
  </si>
  <si>
    <t>Estimates from West Waste</t>
  </si>
  <si>
    <t>Fund used to supplement base budget</t>
  </si>
  <si>
    <t>in previous years - now exhausted</t>
  </si>
  <si>
    <t>Increase in levy phased in</t>
  </si>
  <si>
    <t>Impact of increased interest rates</t>
  </si>
  <si>
    <t>Refinancing debt at lower interest rates</t>
  </si>
  <si>
    <t>Corporate budget not required</t>
  </si>
  <si>
    <t>Increase in grant funding</t>
  </si>
  <si>
    <t>New government incentive</t>
  </si>
  <si>
    <t>Specific grant has ceased</t>
  </si>
  <si>
    <t>Specific grant reduced</t>
  </si>
  <si>
    <t>Specific grant being phased out</t>
  </si>
  <si>
    <t>De-capitalisation of expenditure</t>
  </si>
  <si>
    <t>Capitalisation of IT development</t>
  </si>
  <si>
    <t>expenditure in line with latest guidance</t>
  </si>
  <si>
    <t>At Haslam House &amp; Silverdale</t>
  </si>
  <si>
    <t>Expected demographic increases</t>
  </si>
  <si>
    <t>Required by Children's Act</t>
  </si>
  <si>
    <t>To fund improvements agreed in strategy</t>
  </si>
  <si>
    <t>To meet increased caseload</t>
  </si>
  <si>
    <t>Funded from specific grant increase</t>
  </si>
  <si>
    <t>Pressures on base from increased numbers</t>
  </si>
  <si>
    <t>To develop more cost effective placements</t>
  </si>
  <si>
    <t>Social care recruitment &amp; retention</t>
  </si>
  <si>
    <t>To reduce reliance on agency staff</t>
  </si>
  <si>
    <t>To meet requirements of Adoption Act</t>
  </si>
  <si>
    <t>Quality Assurance development</t>
  </si>
  <si>
    <t>To improve quality of casework</t>
  </si>
  <si>
    <t>Increased numbers requiring transport</t>
  </si>
  <si>
    <t>To meet national targets</t>
  </si>
  <si>
    <t>Asylum Seeking Children</t>
  </si>
  <si>
    <t>Requirement to fund costs after 16th</t>
  </si>
  <si>
    <t>birthday</t>
  </si>
  <si>
    <t>Specific grant increases</t>
  </si>
  <si>
    <t>Children's Placement Officer</t>
  </si>
  <si>
    <t>Efficiencies from post included above</t>
  </si>
  <si>
    <t>Increases in specific grants</t>
  </si>
  <si>
    <t>Efficiencies from new post</t>
  </si>
  <si>
    <t>Better information of budget needs</t>
  </si>
  <si>
    <t>Extension of outreach service</t>
  </si>
  <si>
    <t>Government requirement</t>
  </si>
  <si>
    <t>Changes to Health funding</t>
  </si>
  <si>
    <t>Following inspection recommendations</t>
  </si>
  <si>
    <t>Social Care Recruitment &amp; retention</t>
  </si>
  <si>
    <t>Extra numbers requiring services</t>
  </si>
  <si>
    <t>Improving learning disability services</t>
  </si>
  <si>
    <t>Preventive Services</t>
  </si>
  <si>
    <t>Provision of preventive services</t>
  </si>
  <si>
    <t>in line with government expectations</t>
  </si>
  <si>
    <t>To deliver more cost effective placements</t>
  </si>
  <si>
    <t>Result of changes to grant conditions</t>
  </si>
  <si>
    <t xml:space="preserve">To enable effective transition from </t>
  </si>
  <si>
    <t>Children's to Adult's care</t>
  </si>
  <si>
    <t>Additional staff member to meet targets</t>
  </si>
  <si>
    <t>on speed of delivery of equipment</t>
  </si>
  <si>
    <t>Development of joint work with PCT</t>
  </si>
  <si>
    <t>Single status on homecare contract</t>
  </si>
  <si>
    <t>To implement strategy</t>
  </si>
  <si>
    <t>Extension of opening hours</t>
  </si>
  <si>
    <t>Arts Culture Harrow</t>
  </si>
  <si>
    <t>To meet unavoidable costs</t>
  </si>
  <si>
    <t>Roll out of pilot areas</t>
  </si>
  <si>
    <t>Costs of Special Schools PFI</t>
  </si>
  <si>
    <t>Revenue costs of new systems</t>
  </si>
  <si>
    <t>Capital cost built into revenue</t>
  </si>
  <si>
    <t>budgets at present</t>
  </si>
  <si>
    <t>Costs of Housing Strategy</t>
  </si>
  <si>
    <t>Requirement to move costs from HRA</t>
  </si>
  <si>
    <t>Development of strategies &amp; sub</t>
  </si>
  <si>
    <t>regional work to meet housing needs</t>
  </si>
  <si>
    <t>Implementation of strategy</t>
  </si>
  <si>
    <t>Local Development Framework</t>
  </si>
  <si>
    <t>To meet statutory obligations</t>
  </si>
  <si>
    <t>To improve performance in planning</t>
  </si>
  <si>
    <t>To enable improved bids for funding</t>
  </si>
  <si>
    <t>Business/regeneration improvements</t>
  </si>
  <si>
    <t>To improve Borough's economy and</t>
  </si>
  <si>
    <t>generate extra government funding</t>
  </si>
  <si>
    <t>Areas to be rolled out in 05-06</t>
  </si>
  <si>
    <t>rephased to later in that year</t>
  </si>
  <si>
    <t>Full year effect of 04-05 budget</t>
  </si>
  <si>
    <t>Environmental Health</t>
  </si>
  <si>
    <t>To implement new legislation on noise</t>
  </si>
  <si>
    <t>mapping &amp; enforcement of Health &amp;</t>
  </si>
  <si>
    <t>Safety and meet growing demands</t>
  </si>
  <si>
    <t>Estimate of increased tonnage costs</t>
  </si>
  <si>
    <t>Replacement leased vehicles</t>
  </si>
  <si>
    <t>To replace green box vehicles &amp; gritters</t>
  </si>
  <si>
    <t>Additional investment</t>
  </si>
  <si>
    <t>To meet government targets</t>
  </si>
  <si>
    <t>To improve protection of tenants</t>
  </si>
  <si>
    <t>To implement new legislation</t>
  </si>
  <si>
    <t>To enhance counselling services</t>
  </si>
  <si>
    <t>Joint work with Police</t>
  </si>
  <si>
    <t>Additional premises costs</t>
  </si>
  <si>
    <t>Building regulations officer</t>
  </si>
  <si>
    <t>To meet extra demand</t>
  </si>
  <si>
    <t>To develop strategy &amp; secure TfL funds</t>
  </si>
  <si>
    <t>Estimated increase in grant</t>
  </si>
  <si>
    <t>New statutory fees</t>
  </si>
  <si>
    <t>Income from new duties</t>
  </si>
  <si>
    <t>Effect of 04-05 budget decision</t>
  </si>
  <si>
    <t>Section 52(9) payment reduction</t>
  </si>
  <si>
    <t>Reduction in landfill tax from recycling</t>
  </si>
  <si>
    <t>Comprehensive review to be undertaken</t>
  </si>
  <si>
    <t>Improved use of Council assets</t>
  </si>
  <si>
    <t>Estimate of rating appeals</t>
  </si>
  <si>
    <t>New income &amp; rent review</t>
  </si>
  <si>
    <t>To fund biennial survey</t>
  </si>
  <si>
    <t>Additional staff training/development</t>
  </si>
  <si>
    <t>To help grow our own future managers</t>
  </si>
  <si>
    <t>To improve strategic planning</t>
  </si>
  <si>
    <t>To improve our consultation and</t>
  </si>
  <si>
    <t>engagement process</t>
  </si>
  <si>
    <t>Legislative requirement</t>
  </si>
  <si>
    <t>Improve change management capacity</t>
  </si>
  <si>
    <t>Resources released from set up of</t>
  </si>
  <si>
    <t>Effective programme management</t>
  </si>
  <si>
    <t>Year 1 costs met by government</t>
  </si>
  <si>
    <t>Reduction in Audit Commission fees</t>
  </si>
  <si>
    <t>Generated by funding officers</t>
  </si>
  <si>
    <t>Centralisation of debt recovery</t>
  </si>
  <si>
    <t>Time limited grant increase</t>
  </si>
  <si>
    <t>By proactive welfare benefits</t>
  </si>
  <si>
    <t>advice with Pensions Service</t>
  </si>
  <si>
    <t>Reduced number of fraudulent</t>
  </si>
  <si>
    <t>claims</t>
  </si>
  <si>
    <t>To improve anti-fraud activities</t>
  </si>
  <si>
    <t>To improve business continuity</t>
  </si>
  <si>
    <t>and reduce risk</t>
  </si>
  <si>
    <t>To meet increased requirements</t>
  </si>
  <si>
    <t>To deliver efficiency savings</t>
  </si>
  <si>
    <t>To generate external funding for</t>
  </si>
  <si>
    <t>the Council and its partners</t>
  </si>
  <si>
    <t>Insurance contributions</t>
  </si>
  <si>
    <t>Revenue costs of capital programme</t>
  </si>
  <si>
    <t>One off budget in 2004-05</t>
  </si>
  <si>
    <t>Revenue cost of ICT investment</t>
  </si>
  <si>
    <t>From restructure of the Council</t>
  </si>
  <si>
    <t>Reductions in overtime/agency staff</t>
  </si>
  <si>
    <t>Scheme being wound up</t>
  </si>
  <si>
    <t>Development of contact centre/one</t>
  </si>
  <si>
    <t>stop shop</t>
  </si>
  <si>
    <t>Savings from the back office</t>
  </si>
  <si>
    <t xml:space="preserve">Improved procurement of goods &amp; </t>
  </si>
  <si>
    <t>services</t>
  </si>
  <si>
    <t>Reduced contributions to provision</t>
  </si>
  <si>
    <t>Reduced telephone bills</t>
  </si>
  <si>
    <t>Based on CPI (1.2%)</t>
  </si>
  <si>
    <t>Charging for car parking</t>
  </si>
  <si>
    <t>Contribution to costs</t>
  </si>
  <si>
    <t>Harrow has less HR support per</t>
  </si>
  <si>
    <t>employee than other Councils.  Funding</t>
  </si>
  <si>
    <t>will ensure support for change process</t>
  </si>
  <si>
    <t>Costs of new contract approved by</t>
  </si>
  <si>
    <t>Cabinet</t>
  </si>
  <si>
    <t>To prepare induction programme for</t>
  </si>
  <si>
    <t>members elected in 2006</t>
  </si>
  <si>
    <t>To roll out systems to improve council</t>
  </si>
  <si>
    <t>performance</t>
  </si>
  <si>
    <t>offset by efficiency savings</t>
  </si>
  <si>
    <t>offset by procurement savings</t>
  </si>
  <si>
    <t>offset by external funding</t>
  </si>
  <si>
    <t>offset by cost reductions</t>
  </si>
  <si>
    <t>under H&amp;S legislation</t>
  </si>
  <si>
    <t>Increase in finance staff &amp; training</t>
  </si>
  <si>
    <t>to improve financial management</t>
  </si>
  <si>
    <t>Social Care income</t>
  </si>
  <si>
    <t>In MTBS reprice</t>
  </si>
  <si>
    <t>New Growth</t>
  </si>
  <si>
    <t>Physical Disability NSF</t>
  </si>
  <si>
    <t>In MTBS Reprice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</si>
</sst>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7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0" fillId="0" borderId="0" xfId="0" applyNumberFormat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6" fontId="0" fillId="0" borderId="4" xfId="0" applyNumberForma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4">
      <selection activeCell="A1" sqref="A1"/>
    </sheetView>
  </sheetViews>
  <sheetFormatPr defaultColWidth="9.140625" defaultRowHeight="12.75"/>
  <cols>
    <col min="1" max="1" width="38.28125" style="0" customWidth="1"/>
    <col min="2" max="2" width="10.8515625" style="0" bestFit="1" customWidth="1"/>
    <col min="3" max="3" width="12.421875" style="0" customWidth="1"/>
    <col min="4" max="4" width="9.28125" style="0" bestFit="1" customWidth="1"/>
    <col min="5" max="5" width="9.140625" style="0" hidden="1" customWidth="1"/>
    <col min="6" max="6" width="10.8515625" style="0" bestFit="1" customWidth="1"/>
    <col min="7" max="7" width="11.57421875" style="0" customWidth="1"/>
    <col min="8" max="8" width="9.28125" style="0" bestFit="1" customWidth="1"/>
    <col min="9" max="9" width="9.140625" style="0" hidden="1" customWidth="1"/>
    <col min="10" max="10" width="0.13671875" style="0" customWidth="1"/>
    <col min="11" max="13" width="9.140625" style="0" hidden="1" customWidth="1"/>
    <col min="14" max="14" width="9.7109375" style="0" bestFit="1" customWidth="1"/>
    <col min="15" max="15" width="12.421875" style="0" customWidth="1"/>
    <col min="16" max="16" width="9.421875" style="0" bestFit="1" customWidth="1"/>
  </cols>
  <sheetData>
    <row r="1" ht="12.75">
      <c r="A1" s="1" t="s">
        <v>97</v>
      </c>
    </row>
    <row r="3" spans="1:7" ht="12.75">
      <c r="A3" s="1" t="s">
        <v>98</v>
      </c>
      <c r="B3" s="1"/>
      <c r="C3" s="1"/>
      <c r="D3" s="1"/>
      <c r="E3" s="1"/>
      <c r="F3" s="1"/>
      <c r="G3" s="1"/>
    </row>
    <row r="4" spans="1:7" ht="12.75">
      <c r="A4" s="1" t="s">
        <v>99</v>
      </c>
      <c r="B4" s="1"/>
      <c r="C4" s="1"/>
      <c r="D4" s="1"/>
      <c r="E4" s="1"/>
      <c r="F4" s="1"/>
      <c r="G4" s="1"/>
    </row>
    <row r="6" spans="1:16" ht="12.75">
      <c r="A6" s="3"/>
      <c r="B6" s="4" t="s">
        <v>28</v>
      </c>
      <c r="C6" s="4"/>
      <c r="D6" s="4"/>
      <c r="E6" s="4"/>
      <c r="F6" s="4" t="s">
        <v>29</v>
      </c>
      <c r="G6" s="4"/>
      <c r="H6" s="4"/>
      <c r="I6" s="4"/>
      <c r="J6" s="4" t="s">
        <v>100</v>
      </c>
      <c r="K6" s="4"/>
      <c r="L6" s="4"/>
      <c r="M6" s="4"/>
      <c r="N6" s="4" t="s">
        <v>30</v>
      </c>
      <c r="O6" s="4"/>
      <c r="P6" s="4"/>
    </row>
    <row r="7" spans="1:16" ht="12.75">
      <c r="A7" s="5"/>
      <c r="B7" s="4" t="s">
        <v>101</v>
      </c>
      <c r="C7" s="4" t="s">
        <v>102</v>
      </c>
      <c r="D7" s="4" t="s">
        <v>103</v>
      </c>
      <c r="E7" s="4"/>
      <c r="F7" s="4" t="s">
        <v>101</v>
      </c>
      <c r="G7" s="4" t="s">
        <v>102</v>
      </c>
      <c r="H7" s="4" t="s">
        <v>103</v>
      </c>
      <c r="I7" s="4"/>
      <c r="J7" s="4"/>
      <c r="K7" s="4" t="s">
        <v>104</v>
      </c>
      <c r="L7" s="4" t="s">
        <v>105</v>
      </c>
      <c r="M7" s="4"/>
      <c r="N7" s="4" t="s">
        <v>101</v>
      </c>
      <c r="O7" s="4" t="s">
        <v>102</v>
      </c>
      <c r="P7" s="4" t="s">
        <v>103</v>
      </c>
    </row>
    <row r="8" spans="1:16" ht="12.75">
      <c r="A8" s="5"/>
      <c r="B8" s="4" t="s">
        <v>106</v>
      </c>
      <c r="C8" s="4" t="s">
        <v>107</v>
      </c>
      <c r="D8" s="4" t="s">
        <v>108</v>
      </c>
      <c r="E8" s="4"/>
      <c r="F8" s="4" t="s">
        <v>106</v>
      </c>
      <c r="G8" s="4" t="s">
        <v>107</v>
      </c>
      <c r="H8" s="4" t="s">
        <v>108</v>
      </c>
      <c r="I8" s="4"/>
      <c r="J8" s="4" t="s">
        <v>106</v>
      </c>
      <c r="K8" s="4" t="s">
        <v>107</v>
      </c>
      <c r="L8" s="4" t="s">
        <v>108</v>
      </c>
      <c r="M8" s="4"/>
      <c r="N8" s="4" t="s">
        <v>106</v>
      </c>
      <c r="O8" s="4" t="s">
        <v>107</v>
      </c>
      <c r="P8" s="4" t="s">
        <v>108</v>
      </c>
    </row>
    <row r="9" spans="1:16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5" t="s">
        <v>109</v>
      </c>
      <c r="B10" s="7">
        <v>242.533</v>
      </c>
      <c r="C10" s="8">
        <v>1033.89</v>
      </c>
      <c r="D10" s="6"/>
      <c r="E10" s="6"/>
      <c r="F10" s="7">
        <f>B41</f>
        <v>254.571</v>
      </c>
      <c r="G10" s="8">
        <f>C41</f>
        <v>1049.1746075186543</v>
      </c>
      <c r="H10" s="6"/>
      <c r="I10" s="6"/>
      <c r="J10" s="6">
        <v>0</v>
      </c>
      <c r="K10" s="6">
        <v>0</v>
      </c>
      <c r="L10" s="6" t="e">
        <v>#REF!</v>
      </c>
      <c r="M10" s="6"/>
      <c r="N10" s="7">
        <f>F41</f>
        <v>151.192</v>
      </c>
      <c r="O10" s="8">
        <f>G41</f>
        <v>1063.596577488151</v>
      </c>
      <c r="P10" s="9"/>
    </row>
    <row r="11" spans="1:16" ht="12.75">
      <c r="A11" s="5" t="s">
        <v>120</v>
      </c>
      <c r="B11" s="7">
        <v>0</v>
      </c>
      <c r="C11" s="8">
        <f>B11*1000000/C$44</f>
        <v>0</v>
      </c>
      <c r="D11" s="9">
        <f>C11/C$10</f>
        <v>0</v>
      </c>
      <c r="E11" s="6"/>
      <c r="F11" s="7">
        <v>0</v>
      </c>
      <c r="G11" s="8">
        <f>F11*1000000/G$44</f>
        <v>0</v>
      </c>
      <c r="H11" s="9">
        <f>G11/G$10</f>
        <v>0</v>
      </c>
      <c r="I11" s="6"/>
      <c r="J11" s="6"/>
      <c r="K11" s="6"/>
      <c r="L11" s="6"/>
      <c r="M11" s="6"/>
      <c r="N11" s="7"/>
      <c r="O11" s="8"/>
      <c r="P11" s="9">
        <f>O11/O$10</f>
        <v>0</v>
      </c>
    </row>
    <row r="12" spans="1:16" ht="12.75">
      <c r="A12" s="5" t="s">
        <v>110</v>
      </c>
      <c r="B12" s="7"/>
      <c r="C12" s="8">
        <v>-7.91</v>
      </c>
      <c r="D12" s="9">
        <f>C12/C$10</f>
        <v>-0.007650717194285658</v>
      </c>
      <c r="E12" s="6"/>
      <c r="F12" s="7"/>
      <c r="G12" s="8">
        <v>-2.5</v>
      </c>
      <c r="H12" s="9">
        <f>G12/G$10</f>
        <v>-0.0023828254916620733</v>
      </c>
      <c r="I12" s="6"/>
      <c r="J12" s="6"/>
      <c r="K12" s="6"/>
      <c r="L12" s="6"/>
      <c r="M12" s="6"/>
      <c r="N12" s="7"/>
      <c r="O12" s="8">
        <v>-2.5</v>
      </c>
      <c r="P12" s="9">
        <f>O12/O$10</f>
        <v>-0.0023505152732854213</v>
      </c>
    </row>
    <row r="13" spans="1:16" ht="12.75">
      <c r="A13" s="5" t="s">
        <v>111</v>
      </c>
      <c r="B13" s="7">
        <f>'Non-recurring &amp; base'!B7/1000</f>
        <v>0.175</v>
      </c>
      <c r="C13" s="8">
        <f>B13*1000000/C$44</f>
        <v>2.075993214467893</v>
      </c>
      <c r="D13" s="9">
        <f>C13/C$10</f>
        <v>0.0020079439925600336</v>
      </c>
      <c r="E13" s="6"/>
      <c r="F13" s="7">
        <f>'Non-recurring &amp; base'!C10/1000</f>
        <v>0</v>
      </c>
      <c r="G13" s="8">
        <f>F13*1000000/G$44</f>
        <v>0</v>
      </c>
      <c r="H13" s="9">
        <f>G13/G$10</f>
        <v>0</v>
      </c>
      <c r="I13" s="6"/>
      <c r="J13" s="6"/>
      <c r="K13" s="6"/>
      <c r="L13" s="6"/>
      <c r="M13" s="6"/>
      <c r="N13" s="7">
        <f>'Non-recurring &amp; base'!D10/1000</f>
        <v>0</v>
      </c>
      <c r="O13" s="8">
        <f>N13*1000000/O$44</f>
        <v>0</v>
      </c>
      <c r="P13" s="9">
        <f>O13/O$10</f>
        <v>0</v>
      </c>
    </row>
    <row r="14" spans="1:16" ht="12.75">
      <c r="A14" s="5"/>
      <c r="B14" s="7"/>
      <c r="C14" s="8"/>
      <c r="D14" s="9"/>
      <c r="E14" s="6"/>
      <c r="F14" s="7"/>
      <c r="G14" s="8"/>
      <c r="H14" s="9"/>
      <c r="I14" s="6"/>
      <c r="J14" s="6"/>
      <c r="K14" s="6"/>
      <c r="L14" s="6"/>
      <c r="M14" s="6"/>
      <c r="N14" s="7"/>
      <c r="O14" s="8"/>
      <c r="P14" s="9"/>
    </row>
    <row r="15" spans="1:16" ht="12.75">
      <c r="A15" s="10" t="s">
        <v>112</v>
      </c>
      <c r="B15" s="11">
        <f>SUM(B10:B13)</f>
        <v>242.708</v>
      </c>
      <c r="C15" s="12">
        <f aca="true" t="shared" si="0" ref="C15:P15">SUM(C10:C13)</f>
        <v>1028.055993214468</v>
      </c>
      <c r="D15" s="13">
        <f t="shared" si="0"/>
        <v>-0.005642773201725624</v>
      </c>
      <c r="E15" s="11">
        <f t="shared" si="0"/>
        <v>0</v>
      </c>
      <c r="F15" s="11">
        <f t="shared" si="0"/>
        <v>254.571</v>
      </c>
      <c r="G15" s="12">
        <f>SUM(G10:G13)</f>
        <v>1046.6746075186543</v>
      </c>
      <c r="H15" s="13">
        <f>SUM(H10:H13)</f>
        <v>-0.0023828254916620733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 t="e">
        <f t="shared" si="0"/>
        <v>#REF!</v>
      </c>
      <c r="M15" s="11">
        <f t="shared" si="0"/>
        <v>0</v>
      </c>
      <c r="N15" s="11">
        <f t="shared" si="0"/>
        <v>151.192</v>
      </c>
      <c r="O15" s="12">
        <f t="shared" si="0"/>
        <v>1061.096577488151</v>
      </c>
      <c r="P15" s="13">
        <f t="shared" si="0"/>
        <v>-0.0023505152732854213</v>
      </c>
    </row>
    <row r="16" spans="1:16" ht="12.75">
      <c r="A16" s="5"/>
      <c r="B16" s="7"/>
      <c r="C16" s="8"/>
      <c r="D16" s="9"/>
      <c r="E16" s="6"/>
      <c r="F16" s="7"/>
      <c r="G16" s="8"/>
      <c r="H16" s="9"/>
      <c r="I16" s="6"/>
      <c r="J16" s="6"/>
      <c r="K16" s="6"/>
      <c r="L16" s="6"/>
      <c r="M16" s="6"/>
      <c r="N16" s="7"/>
      <c r="O16" s="8"/>
      <c r="P16" s="9"/>
    </row>
    <row r="17" spans="1:16" ht="12.75">
      <c r="A17" s="5" t="s">
        <v>113</v>
      </c>
      <c r="B17" s="7">
        <f>'Non-recurring &amp; base'!B26/1000</f>
        <v>-2.162</v>
      </c>
      <c r="C17" s="8">
        <f>B17*1000000/C$44</f>
        <v>-25.647413312454773</v>
      </c>
      <c r="D17" s="9">
        <f aca="true" t="shared" si="1" ref="D17:D28">C17/C$10</f>
        <v>-0.024806713782370243</v>
      </c>
      <c r="E17" s="6"/>
      <c r="F17" s="7">
        <f>'Non-recurring &amp; base'!C26/1000</f>
        <v>-0.32</v>
      </c>
      <c r="G17" s="8">
        <f>F17*1000000/G$44</f>
        <v>-3.786635289659998</v>
      </c>
      <c r="H17" s="9">
        <f aca="true" t="shared" si="2" ref="H17:H28">G17/G$10</f>
        <v>-0.0036091564383316167</v>
      </c>
      <c r="I17" s="6"/>
      <c r="J17" s="6">
        <v>0</v>
      </c>
      <c r="K17" s="6">
        <v>0</v>
      </c>
      <c r="L17" s="6" t="e">
        <v>#REF!</v>
      </c>
      <c r="M17" s="6"/>
      <c r="N17" s="7">
        <f>'Non-recurring &amp; base'!D26/1000</f>
        <v>0</v>
      </c>
      <c r="O17" s="8">
        <f>N17*1000000/O$44</f>
        <v>0</v>
      </c>
      <c r="P17" s="9">
        <f aca="true" t="shared" si="3" ref="P17:P28">O17/O$10</f>
        <v>0</v>
      </c>
    </row>
    <row r="18" spans="1:16" ht="12.75">
      <c r="A18" s="5"/>
      <c r="B18" s="7"/>
      <c r="C18" s="8"/>
      <c r="D18" s="9"/>
      <c r="E18" s="6"/>
      <c r="F18" s="7"/>
      <c r="G18" s="8"/>
      <c r="H18" s="9"/>
      <c r="I18" s="6"/>
      <c r="J18" s="6"/>
      <c r="K18" s="6"/>
      <c r="L18" s="6"/>
      <c r="M18" s="6"/>
      <c r="N18" s="7"/>
      <c r="O18" s="8"/>
      <c r="P18" s="9"/>
    </row>
    <row r="19" spans="1:16" ht="12.75">
      <c r="A19" s="5" t="s">
        <v>124</v>
      </c>
      <c r="B19" s="7">
        <f>Inflation!B17/1000</f>
        <v>4.231</v>
      </c>
      <c r="C19" s="8">
        <f>B19*1000000/C$44</f>
        <v>50.19158451664946</v>
      </c>
      <c r="D19" s="9">
        <f t="shared" si="1"/>
        <v>0.048546348757265725</v>
      </c>
      <c r="E19" s="6"/>
      <c r="F19" s="7">
        <f>Inflation!C17/1000</f>
        <v>4.48</v>
      </c>
      <c r="G19" s="8">
        <f>F19*1000000/G$44</f>
        <v>53.012894055239975</v>
      </c>
      <c r="H19" s="9">
        <f t="shared" si="2"/>
        <v>0.050528190136642635</v>
      </c>
      <c r="I19" s="6"/>
      <c r="J19" s="6">
        <v>9.357</v>
      </c>
      <c r="K19" s="6">
        <v>112.81377348026332</v>
      </c>
      <c r="L19" s="6" t="e">
        <v>#REF!</v>
      </c>
      <c r="M19" s="6"/>
      <c r="N19" s="7">
        <f>Inflation!D17/1000</f>
        <v>4.63</v>
      </c>
      <c r="O19" s="8">
        <f>N19*1000000/O$44</f>
        <v>54.65125121922005</v>
      </c>
      <c r="P19" s="9">
        <f t="shared" si="3"/>
        <v>0.05138344027797409</v>
      </c>
    </row>
    <row r="20" spans="1:16" ht="12.75">
      <c r="A20" s="5" t="s">
        <v>114</v>
      </c>
      <c r="B20" s="7">
        <f>Inflation!B33/1000</f>
        <v>1.54</v>
      </c>
      <c r="C20" s="8">
        <f>B20*1000000/C$44</f>
        <v>18.26874028731746</v>
      </c>
      <c r="D20" s="9">
        <f t="shared" si="1"/>
        <v>0.017669907134528293</v>
      </c>
      <c r="E20" s="6"/>
      <c r="F20" s="7">
        <f>Inflation!C33/1000</f>
        <v>1.375</v>
      </c>
      <c r="G20" s="8">
        <f>F20*1000000/G$44</f>
        <v>16.270698510257805</v>
      </c>
      <c r="H20" s="9">
        <f t="shared" si="2"/>
        <v>0.015508094070956166</v>
      </c>
      <c r="I20" s="6"/>
      <c r="J20" s="6"/>
      <c r="K20" s="6"/>
      <c r="L20" s="6"/>
      <c r="M20" s="6"/>
      <c r="N20" s="7">
        <f>Inflation!D33/1000</f>
        <v>1.375</v>
      </c>
      <c r="O20" s="8">
        <f>N20*1000000/O$44</f>
        <v>16.230123202252177</v>
      </c>
      <c r="P20" s="9">
        <f t="shared" si="3"/>
        <v>0.015259660989679132</v>
      </c>
    </row>
    <row r="21" spans="1:16" ht="12.75">
      <c r="A21" s="5"/>
      <c r="B21" s="7"/>
      <c r="C21" s="8"/>
      <c r="D21" s="9"/>
      <c r="E21" s="6"/>
      <c r="F21" s="7"/>
      <c r="G21" s="8"/>
      <c r="H21" s="9"/>
      <c r="I21" s="6"/>
      <c r="J21" s="6"/>
      <c r="K21" s="6"/>
      <c r="L21" s="6"/>
      <c r="M21" s="6"/>
      <c r="N21" s="7"/>
      <c r="O21" s="8"/>
      <c r="P21" s="9"/>
    </row>
    <row r="22" spans="1:16" ht="12.75">
      <c r="A22" s="5" t="s">
        <v>115</v>
      </c>
      <c r="B22" s="7">
        <f>Transfers!B17/1000</f>
        <v>-0.694</v>
      </c>
      <c r="C22" s="8">
        <f>B22*1000000/C$44</f>
        <v>-8.232795947661245</v>
      </c>
      <c r="D22" s="9">
        <f t="shared" si="1"/>
        <v>-0.007962932176209504</v>
      </c>
      <c r="E22" s="6"/>
      <c r="F22" s="7">
        <f>Transfers!C17/1000</f>
        <v>0.1</v>
      </c>
      <c r="G22" s="8">
        <f>F22*1000000/G$44</f>
        <v>1.1833235280187493</v>
      </c>
      <c r="H22" s="9">
        <f t="shared" si="2"/>
        <v>0.00112786138697863</v>
      </c>
      <c r="I22" s="6"/>
      <c r="J22" s="6">
        <v>0</v>
      </c>
      <c r="K22" s="6">
        <v>0</v>
      </c>
      <c r="L22" s="6" t="e">
        <v>#REF!</v>
      </c>
      <c r="M22" s="6"/>
      <c r="N22" s="7">
        <f>Transfers!D17/1000</f>
        <v>-0.7</v>
      </c>
      <c r="O22" s="8">
        <f>N22*1000000/O$44</f>
        <v>-8.262608175692016</v>
      </c>
      <c r="P22" s="9">
        <f t="shared" si="3"/>
        <v>-0.007768554685654829</v>
      </c>
    </row>
    <row r="23" spans="1:16" ht="12.75">
      <c r="A23" s="5"/>
      <c r="B23" s="7"/>
      <c r="C23" s="8"/>
      <c r="D23" s="9"/>
      <c r="E23" s="6"/>
      <c r="F23" s="7"/>
      <c r="G23" s="8"/>
      <c r="H23" s="9"/>
      <c r="I23" s="6"/>
      <c r="J23" s="6"/>
      <c r="K23" s="6"/>
      <c r="L23" s="6"/>
      <c r="M23" s="6"/>
      <c r="N23" s="7"/>
      <c r="O23" s="8"/>
      <c r="P23" s="9"/>
    </row>
    <row r="24" spans="1:16" ht="12.75">
      <c r="A24" s="5" t="s">
        <v>125</v>
      </c>
      <c r="B24" s="7">
        <v>7.056</v>
      </c>
      <c r="C24" s="8">
        <f>B24*1000000/C$44</f>
        <v>83.70404640734546</v>
      </c>
      <c r="D24" s="9">
        <f t="shared" si="1"/>
        <v>0.08096030178002056</v>
      </c>
      <c r="E24" s="6"/>
      <c r="F24" s="7">
        <v>-110.9</v>
      </c>
      <c r="G24" s="8">
        <f>F24*1000000/G$44</f>
        <v>-1312.305792572793</v>
      </c>
      <c r="H24" s="9">
        <f t="shared" si="2"/>
        <v>-1.2507982781593008</v>
      </c>
      <c r="I24" s="6"/>
      <c r="J24" s="6"/>
      <c r="K24" s="6"/>
      <c r="L24" s="6"/>
      <c r="M24" s="6"/>
      <c r="N24" s="7">
        <v>0</v>
      </c>
      <c r="O24" s="8">
        <f>N24*1000000/O$44</f>
        <v>0</v>
      </c>
      <c r="P24" s="9">
        <f t="shared" si="3"/>
        <v>0</v>
      </c>
    </row>
    <row r="25" spans="1:16" ht="12.75">
      <c r="A25" s="5"/>
      <c r="B25" s="7"/>
      <c r="C25" s="8"/>
      <c r="D25" s="9"/>
      <c r="E25" s="6"/>
      <c r="F25" s="7"/>
      <c r="G25" s="8"/>
      <c r="H25" s="9"/>
      <c r="I25" s="6"/>
      <c r="J25" s="6"/>
      <c r="K25" s="6"/>
      <c r="L25" s="6"/>
      <c r="M25" s="6"/>
      <c r="N25" s="7"/>
      <c r="O25" s="8"/>
      <c r="P25" s="9"/>
    </row>
    <row r="26" spans="1:16" ht="12.75">
      <c r="A26" s="5" t="s">
        <v>116</v>
      </c>
      <c r="B26" s="7">
        <f>Transfers!B26/1000</f>
        <v>-0.284</v>
      </c>
      <c r="C26" s="8">
        <f>B26*1000000/C$44</f>
        <v>-3.3690404166221812</v>
      </c>
      <c r="D26" s="9">
        <f t="shared" si="1"/>
        <v>-0.00325860625078314</v>
      </c>
      <c r="E26" s="6"/>
      <c r="F26" s="7">
        <f>Transfers!C26/1000</f>
        <v>0.2</v>
      </c>
      <c r="G26" s="8">
        <f>F26*1000000/G$44</f>
        <v>2.3666470560374986</v>
      </c>
      <c r="H26" s="9">
        <f t="shared" si="2"/>
        <v>0.00225572277395726</v>
      </c>
      <c r="I26" s="6"/>
      <c r="J26" s="6">
        <v>0</v>
      </c>
      <c r="K26" s="6">
        <v>0</v>
      </c>
      <c r="L26" s="6" t="e">
        <v>#REF!</v>
      </c>
      <c r="M26" s="6"/>
      <c r="N26" s="7">
        <f>Transfers!D26/1000</f>
        <v>0.2</v>
      </c>
      <c r="O26" s="8">
        <f>N26*1000000/O$44</f>
        <v>2.360745193054862</v>
      </c>
      <c r="P26" s="9">
        <f t="shared" si="3"/>
        <v>0.0022195870530442373</v>
      </c>
    </row>
    <row r="27" spans="1:16" ht="12.75">
      <c r="A27" s="5"/>
      <c r="B27" s="7"/>
      <c r="C27" s="8"/>
      <c r="D27" s="9"/>
      <c r="E27" s="6"/>
      <c r="F27" s="7"/>
      <c r="G27" s="8"/>
      <c r="H27" s="9"/>
      <c r="I27" s="6"/>
      <c r="J27" s="6"/>
      <c r="K27" s="6"/>
      <c r="L27" s="6"/>
      <c r="M27" s="6"/>
      <c r="N27" s="7"/>
      <c r="O27" s="8"/>
      <c r="P27" s="9"/>
    </row>
    <row r="28" spans="1:16" ht="12.75">
      <c r="A28" s="5" t="s">
        <v>117</v>
      </c>
      <c r="B28" s="7"/>
      <c r="C28" s="8">
        <v>-119.61</v>
      </c>
      <c r="D28" s="9">
        <f t="shared" si="1"/>
        <v>-0.11568928996314887</v>
      </c>
      <c r="E28" s="6"/>
      <c r="F28" s="7"/>
      <c r="G28" s="8">
        <f>1080.86-1167.94+1312.31+15</f>
        <v>1240.2299999999998</v>
      </c>
      <c r="H28" s="9">
        <f t="shared" si="2"/>
        <v>1.182100663809621</v>
      </c>
      <c r="I28" s="6"/>
      <c r="J28" s="6"/>
      <c r="K28" s="6">
        <v>-106.3152564442624</v>
      </c>
      <c r="L28" s="6" t="e">
        <v>#REF!</v>
      </c>
      <c r="M28" s="6"/>
      <c r="N28" s="7"/>
      <c r="O28" s="8">
        <v>-60</v>
      </c>
      <c r="P28" s="9">
        <f t="shared" si="3"/>
        <v>-0.056412366558850104</v>
      </c>
    </row>
    <row r="29" spans="1:16" ht="12.75">
      <c r="A29" s="5"/>
      <c r="B29" s="7"/>
      <c r="C29" s="8"/>
      <c r="D29" s="9"/>
      <c r="E29" s="6"/>
      <c r="F29" s="7"/>
      <c r="G29" s="8"/>
      <c r="H29" s="9"/>
      <c r="I29" s="6"/>
      <c r="J29" s="6"/>
      <c r="K29" s="6"/>
      <c r="L29" s="6"/>
      <c r="M29" s="6"/>
      <c r="N29" s="7"/>
      <c r="O29" s="8"/>
      <c r="P29" s="9"/>
    </row>
    <row r="30" spans="1:16" ht="12.75">
      <c r="A30" s="10" t="s">
        <v>118</v>
      </c>
      <c r="B30" s="11">
        <f>SUM(B15:B28)</f>
        <v>252.395</v>
      </c>
      <c r="C30" s="12">
        <f aca="true" t="shared" si="4" ref="C30:P30">SUM(C15:C28)</f>
        <v>1023.361114749042</v>
      </c>
      <c r="D30" s="13">
        <f t="shared" si="4"/>
        <v>-0.010183757702422802</v>
      </c>
      <c r="E30" s="11">
        <f t="shared" si="4"/>
        <v>0</v>
      </c>
      <c r="F30" s="11">
        <f t="shared" si="4"/>
        <v>149.506</v>
      </c>
      <c r="G30" s="12">
        <f>SUM(G15:G28)</f>
        <v>1043.645742805755</v>
      </c>
      <c r="H30" s="13">
        <f>SUM(H15:H28)</f>
        <v>-0.005269727911138888</v>
      </c>
      <c r="I30" s="11">
        <f t="shared" si="4"/>
        <v>0</v>
      </c>
      <c r="J30" s="11">
        <f t="shared" si="4"/>
        <v>9.357</v>
      </c>
      <c r="K30" s="11">
        <f t="shared" si="4"/>
        <v>6.498517036000919</v>
      </c>
      <c r="L30" s="11" t="e">
        <f t="shared" si="4"/>
        <v>#REF!</v>
      </c>
      <c r="M30" s="11">
        <f t="shared" si="4"/>
        <v>0</v>
      </c>
      <c r="N30" s="11">
        <f t="shared" si="4"/>
        <v>156.697</v>
      </c>
      <c r="O30" s="12">
        <f t="shared" si="4"/>
        <v>1066.076088926986</v>
      </c>
      <c r="P30" s="13">
        <f t="shared" si="4"/>
        <v>0.0023312518029071014</v>
      </c>
    </row>
    <row r="31" spans="1:16" ht="12.75">
      <c r="A31" s="5"/>
      <c r="B31" s="7"/>
      <c r="C31" s="8"/>
      <c r="D31" s="9"/>
      <c r="E31" s="6"/>
      <c r="F31" s="7"/>
      <c r="G31" s="8"/>
      <c r="H31" s="9"/>
      <c r="I31" s="6"/>
      <c r="J31" s="6"/>
      <c r="K31" s="6"/>
      <c r="L31" s="6"/>
      <c r="M31" s="6"/>
      <c r="N31" s="7"/>
      <c r="O31" s="8"/>
      <c r="P31" s="9"/>
    </row>
    <row r="32" spans="1:16" ht="12.75">
      <c r="A32" s="5" t="s">
        <v>123</v>
      </c>
      <c r="B32" s="7"/>
      <c r="C32" s="8"/>
      <c r="D32" s="9"/>
      <c r="E32" s="6"/>
      <c r="F32" s="7"/>
      <c r="G32" s="8"/>
      <c r="H32" s="9"/>
      <c r="I32" s="6" t="e">
        <v>#DIV/0!</v>
      </c>
      <c r="J32" s="6"/>
      <c r="K32" s="6"/>
      <c r="L32" s="6"/>
      <c r="M32" s="6"/>
      <c r="N32" s="7"/>
      <c r="O32" s="8"/>
      <c r="P32" s="9"/>
    </row>
    <row r="33" spans="1:16" ht="12.75">
      <c r="A33" s="5" t="s">
        <v>121</v>
      </c>
      <c r="B33" s="7">
        <f>'Children''s Services'!C53/1000</f>
        <v>2.366</v>
      </c>
      <c r="C33" s="8">
        <f aca="true" t="shared" si="5" ref="C33:C39">B33*1000000/C$44</f>
        <v>28.06742825960592</v>
      </c>
      <c r="D33" s="9">
        <f aca="true" t="shared" si="6" ref="D33:D39">C33/C$10</f>
        <v>0.027147402779411654</v>
      </c>
      <c r="E33" s="6"/>
      <c r="F33" s="7">
        <f>'Children''s Services'!D53/1000</f>
        <v>0.235</v>
      </c>
      <c r="G33" s="8">
        <f aca="true" t="shared" si="7" ref="G33:G39">F33*1000000/G$44</f>
        <v>2.780810290844061</v>
      </c>
      <c r="H33" s="9">
        <f aca="true" t="shared" si="8" ref="H33:H39">G33/G$10</f>
        <v>0.002650474259399781</v>
      </c>
      <c r="I33" s="6"/>
      <c r="J33" s="6"/>
      <c r="K33" s="6"/>
      <c r="L33" s="6"/>
      <c r="M33" s="6"/>
      <c r="N33" s="7">
        <f>'Children''s Services'!E53/1000</f>
        <v>-0.07</v>
      </c>
      <c r="O33" s="8">
        <f aca="true" t="shared" si="9" ref="O33:O39">N33*1000000/O$44</f>
        <v>-0.8262608175692017</v>
      </c>
      <c r="P33" s="9">
        <f aca="true" t="shared" si="10" ref="P33:P39">O33/O$10</f>
        <v>-0.000776855468565483</v>
      </c>
    </row>
    <row r="34" spans="1:16" ht="12.75">
      <c r="A34" s="5" t="s">
        <v>171</v>
      </c>
      <c r="B34" s="7">
        <f>'Community Care'!C54/1000</f>
        <v>0.644</v>
      </c>
      <c r="C34" s="8">
        <f t="shared" si="5"/>
        <v>7.6396550292418475</v>
      </c>
      <c r="D34" s="9">
        <f t="shared" si="6"/>
        <v>0.007389233892620924</v>
      </c>
      <c r="E34" s="6"/>
      <c r="F34" s="7">
        <f>'Community Care'!D54/1000</f>
        <v>0.365</v>
      </c>
      <c r="G34" s="8">
        <f t="shared" si="7"/>
        <v>4.319130877268435</v>
      </c>
      <c r="H34" s="9">
        <f t="shared" si="8"/>
        <v>0.004116694062472</v>
      </c>
      <c r="I34" s="6"/>
      <c r="J34" s="6"/>
      <c r="K34" s="6"/>
      <c r="L34" s="6"/>
      <c r="M34" s="6"/>
      <c r="N34" s="7">
        <f>'Community Care'!E54/1000</f>
        <v>0.55</v>
      </c>
      <c r="O34" s="8">
        <f t="shared" si="9"/>
        <v>6.49204928090087</v>
      </c>
      <c r="P34" s="9">
        <f t="shared" si="10"/>
        <v>0.006103864395871652</v>
      </c>
    </row>
    <row r="35" spans="1:16" ht="12.75">
      <c r="A35" s="5" t="s">
        <v>122</v>
      </c>
      <c r="B35" s="7">
        <f>'Learning Services'!C31/1000</f>
        <v>0.144</v>
      </c>
      <c r="C35" s="8">
        <f t="shared" si="5"/>
        <v>1.7082458450478664</v>
      </c>
      <c r="D35" s="9">
        <f t="shared" si="6"/>
        <v>0.0016522510567351131</v>
      </c>
      <c r="E35" s="6"/>
      <c r="F35" s="7">
        <f>'Learning Services'!D31/1000</f>
        <v>0.415</v>
      </c>
      <c r="G35" s="8">
        <f t="shared" si="7"/>
        <v>4.91079264127781</v>
      </c>
      <c r="H35" s="9">
        <f t="shared" si="8"/>
        <v>0.004680624755961316</v>
      </c>
      <c r="I35" s="6"/>
      <c r="J35" s="6"/>
      <c r="K35" s="6"/>
      <c r="L35" s="6"/>
      <c r="M35" s="6"/>
      <c r="N35" s="7">
        <f>'Learning Services'!E31/1000</f>
        <v>0.1</v>
      </c>
      <c r="O35" s="8">
        <f t="shared" si="9"/>
        <v>1.180372596527431</v>
      </c>
      <c r="P35" s="9">
        <f t="shared" si="10"/>
        <v>0.0011097935265221186</v>
      </c>
    </row>
    <row r="36" spans="1:16" ht="12.75">
      <c r="A36" s="5" t="s">
        <v>157</v>
      </c>
      <c r="B36" s="7">
        <f>'Urban Living'!C83/1000</f>
        <v>2.736</v>
      </c>
      <c r="C36" s="8">
        <f t="shared" si="5"/>
        <v>32.45667105590946</v>
      </c>
      <c r="D36" s="9">
        <f t="shared" si="6"/>
        <v>0.03139277007796715</v>
      </c>
      <c r="E36" s="6"/>
      <c r="F36" s="7">
        <f>'Urban Living'!D83/1000</f>
        <v>2.179</v>
      </c>
      <c r="G36" s="8">
        <f t="shared" si="7"/>
        <v>25.78461967552855</v>
      </c>
      <c r="H36" s="9">
        <f t="shared" si="8"/>
        <v>0.02457609962226435</v>
      </c>
      <c r="I36" s="6"/>
      <c r="J36" s="6"/>
      <c r="K36" s="6"/>
      <c r="L36" s="6"/>
      <c r="M36" s="6"/>
      <c r="N36" s="7">
        <f>'Urban Living'!E83/1000</f>
        <v>1.411</v>
      </c>
      <c r="O36" s="8">
        <f t="shared" si="9"/>
        <v>16.65505733700205</v>
      </c>
      <c r="P36" s="9">
        <f t="shared" si="10"/>
        <v>0.01565918665922709</v>
      </c>
    </row>
    <row r="37" spans="1:16" ht="12.75">
      <c r="A37" s="5" t="s">
        <v>154</v>
      </c>
      <c r="B37" s="7">
        <f>OD!C53/1000</f>
        <v>0.585</v>
      </c>
      <c r="C37" s="8">
        <f t="shared" si="5"/>
        <v>6.939748745506957</v>
      </c>
      <c r="D37" s="9">
        <f t="shared" si="6"/>
        <v>0.006712269917986398</v>
      </c>
      <c r="E37" s="6"/>
      <c r="F37" s="7">
        <f>OD!D53/1000</f>
        <v>0.27</v>
      </c>
      <c r="G37" s="8">
        <f t="shared" si="7"/>
        <v>3.1949735256506235</v>
      </c>
      <c r="H37" s="9">
        <f t="shared" si="8"/>
        <v>0.0030452257448423015</v>
      </c>
      <c r="I37" s="6"/>
      <c r="J37" s="6"/>
      <c r="K37" s="6"/>
      <c r="L37" s="6"/>
      <c r="M37" s="6"/>
      <c r="N37" s="7">
        <f>OD!E53/1000</f>
        <v>0.1</v>
      </c>
      <c r="O37" s="8">
        <f t="shared" si="9"/>
        <v>1.180372596527431</v>
      </c>
      <c r="P37" s="9">
        <f t="shared" si="10"/>
        <v>0.0011097935265221186</v>
      </c>
    </row>
    <row r="38" spans="1:16" ht="12.75">
      <c r="A38" s="5" t="s">
        <v>155</v>
      </c>
      <c r="B38" s="7">
        <f>'Business Connections'!C44/1000</f>
        <v>0.055</v>
      </c>
      <c r="C38" s="8">
        <f t="shared" si="5"/>
        <v>0.6524550102613379</v>
      </c>
      <c r="D38" s="9">
        <f t="shared" si="6"/>
        <v>0.0006310681119474391</v>
      </c>
      <c r="E38" s="6"/>
      <c r="F38" s="7">
        <f>'Business Connections'!D44/1000</f>
        <v>0.015</v>
      </c>
      <c r="G38" s="8">
        <f t="shared" si="7"/>
        <v>0.1774985292028124</v>
      </c>
      <c r="H38" s="9">
        <f t="shared" si="8"/>
        <v>0.00016917920804679451</v>
      </c>
      <c r="I38" s="6"/>
      <c r="J38" s="6"/>
      <c r="K38" s="6"/>
      <c r="L38" s="6"/>
      <c r="M38" s="6"/>
      <c r="N38" s="7">
        <f>'Business Connections'!E44/1000</f>
        <v>0.025</v>
      </c>
      <c r="O38" s="8">
        <f t="shared" si="9"/>
        <v>0.29509314913185775</v>
      </c>
      <c r="P38" s="9">
        <f t="shared" si="10"/>
        <v>0.00027744838163052966</v>
      </c>
    </row>
    <row r="39" spans="1:16" ht="12.75">
      <c r="A39" s="5" t="s">
        <v>87</v>
      </c>
      <c r="B39" s="7">
        <f>Corporate!C35/1000</f>
        <v>-4.354</v>
      </c>
      <c r="C39" s="8">
        <f t="shared" si="5"/>
        <v>-51.650711175961185</v>
      </c>
      <c r="D39" s="9">
        <f t="shared" si="6"/>
        <v>-0.04995764653489364</v>
      </c>
      <c r="E39" s="6"/>
      <c r="F39" s="7">
        <f>Corporate!D35/1000</f>
        <v>-1.793</v>
      </c>
      <c r="G39" s="8">
        <f t="shared" si="7"/>
        <v>-21.216990857376178</v>
      </c>
      <c r="H39" s="9">
        <f t="shared" si="8"/>
        <v>-0.020222554668526842</v>
      </c>
      <c r="I39" s="6"/>
      <c r="J39" s="6"/>
      <c r="K39" s="6"/>
      <c r="L39" s="6"/>
      <c r="M39" s="6"/>
      <c r="N39" s="7">
        <f>Corporate!E35/1000</f>
        <v>-1.125</v>
      </c>
      <c r="O39" s="8">
        <f t="shared" si="9"/>
        <v>-13.279191710933597</v>
      </c>
      <c r="P39" s="9">
        <f t="shared" si="10"/>
        <v>-0.012485177173373833</v>
      </c>
    </row>
    <row r="40" spans="1:16" ht="12.75">
      <c r="A40" s="5"/>
      <c r="B40" s="7"/>
      <c r="C40" s="8"/>
      <c r="D40" s="9"/>
      <c r="E40" s="6"/>
      <c r="F40" s="7"/>
      <c r="G40" s="8"/>
      <c r="H40" s="9"/>
      <c r="I40" s="6"/>
      <c r="J40" s="6"/>
      <c r="K40" s="6"/>
      <c r="L40" s="6"/>
      <c r="M40" s="6"/>
      <c r="N40" s="7"/>
      <c r="O40" s="8"/>
      <c r="P40" s="9"/>
    </row>
    <row r="41" spans="1:16" ht="12.75">
      <c r="A41" s="10" t="s">
        <v>119</v>
      </c>
      <c r="B41" s="11">
        <f>SUM(B30:B40)</f>
        <v>254.571</v>
      </c>
      <c r="C41" s="12">
        <f>SUM(C30:C40)</f>
        <v>1049.1746075186543</v>
      </c>
      <c r="D41" s="13">
        <f>SUM(D30:D40)</f>
        <v>0.014783591599352233</v>
      </c>
      <c r="E41" s="11">
        <f>SUM(E30:E39)</f>
        <v>0</v>
      </c>
      <c r="F41" s="11">
        <f>SUM(F30:F40)</f>
        <v>151.192</v>
      </c>
      <c r="G41" s="12">
        <f>SUM(G30:G40)</f>
        <v>1063.596577488151</v>
      </c>
      <c r="H41" s="13">
        <f>SUM(H30:H40)</f>
        <v>0.013746015073320815</v>
      </c>
      <c r="I41" s="11" t="e">
        <f>SUM(I30:I39)</f>
        <v>#DIV/0!</v>
      </c>
      <c r="J41" s="11">
        <f>SUM(J30:J39)</f>
        <v>9.357</v>
      </c>
      <c r="K41" s="11">
        <f>SUM(K30:K39)</f>
        <v>6.498517036000919</v>
      </c>
      <c r="L41" s="11" t="e">
        <f>SUM(L30:L39)</f>
        <v>#REF!</v>
      </c>
      <c r="M41" s="11">
        <f>SUM(M30:M39)</f>
        <v>0</v>
      </c>
      <c r="N41" s="11">
        <f>SUM(N30:N40)</f>
        <v>157.68800000000002</v>
      </c>
      <c r="O41" s="12">
        <f>SUM(O30:O40)</f>
        <v>1077.7735813585725</v>
      </c>
      <c r="P41" s="13">
        <f>SUM(P30:P40)</f>
        <v>0.013329305650741297</v>
      </c>
    </row>
    <row r="42" spans="1:16" ht="12.75">
      <c r="A42" s="25"/>
      <c r="B42" s="27"/>
      <c r="C42" s="28"/>
      <c r="D42" s="29"/>
      <c r="E42" s="25"/>
      <c r="F42" s="27"/>
      <c r="G42" s="28"/>
      <c r="H42" s="29"/>
      <c r="I42" s="25"/>
      <c r="J42" s="25"/>
      <c r="K42" s="25"/>
      <c r="L42" s="25"/>
      <c r="M42" s="25"/>
      <c r="N42" s="27"/>
      <c r="O42" s="28"/>
      <c r="P42" s="29"/>
    </row>
    <row r="43" ht="12.75">
      <c r="P43" s="14"/>
    </row>
    <row r="44" spans="3:15" ht="12.75" hidden="1">
      <c r="C44">
        <v>84297</v>
      </c>
      <c r="G44">
        <f>C44*1.0025</f>
        <v>84507.7425</v>
      </c>
      <c r="O44">
        <f>G44*1.0025</f>
        <v>84719.01185624998</v>
      </c>
    </row>
    <row r="45" ht="12.75" hidden="1"/>
  </sheetData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&amp;RAppendix B</oddHeader>
    <oddFooter>&amp;RPage 11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0.13671875" style="0" customWidth="1"/>
    <col min="6" max="6" width="29.421875" style="0" customWidth="1"/>
  </cols>
  <sheetData>
    <row r="1" ht="12.75">
      <c r="A1" s="1" t="s">
        <v>155</v>
      </c>
    </row>
    <row r="3" spans="1:6" ht="12.75">
      <c r="A3" s="16"/>
      <c r="B3" s="16"/>
      <c r="C3" s="16" t="s">
        <v>28</v>
      </c>
      <c r="D3" s="16" t="s">
        <v>29</v>
      </c>
      <c r="E3" s="16" t="s">
        <v>30</v>
      </c>
      <c r="F3" s="16" t="s">
        <v>146</v>
      </c>
    </row>
    <row r="4" spans="1:6" ht="12.75">
      <c r="A4" s="6"/>
      <c r="B4" s="6"/>
      <c r="C4" s="24" t="s">
        <v>145</v>
      </c>
      <c r="D4" s="24" t="s">
        <v>145</v>
      </c>
      <c r="E4" s="24" t="s">
        <v>145</v>
      </c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26" t="s">
        <v>356</v>
      </c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12.75">
      <c r="A9" s="19" t="s">
        <v>80</v>
      </c>
      <c r="B9" s="6"/>
      <c r="C9" s="6">
        <v>100</v>
      </c>
      <c r="D9" s="6">
        <v>40</v>
      </c>
      <c r="E9" s="6">
        <v>0</v>
      </c>
      <c r="F9" s="6" t="s">
        <v>353</v>
      </c>
    </row>
    <row r="10" spans="1:6" ht="12.75">
      <c r="A10" s="19"/>
      <c r="B10" s="6"/>
      <c r="C10" s="6"/>
      <c r="D10" s="6"/>
      <c r="E10" s="6"/>
      <c r="F10" s="6" t="s">
        <v>354</v>
      </c>
    </row>
    <row r="11" spans="1:6" ht="12.75">
      <c r="A11" s="19"/>
      <c r="B11" s="6"/>
      <c r="C11" s="6"/>
      <c r="D11" s="6"/>
      <c r="E11" s="6"/>
      <c r="F11" s="6"/>
    </row>
    <row r="12" spans="1:6" ht="12.75">
      <c r="A12" s="19" t="s">
        <v>81</v>
      </c>
      <c r="B12" s="6"/>
      <c r="C12" s="6">
        <v>40</v>
      </c>
      <c r="D12" s="6">
        <v>40</v>
      </c>
      <c r="E12" s="6">
        <v>0</v>
      </c>
      <c r="F12" s="6" t="s">
        <v>316</v>
      </c>
    </row>
    <row r="13" spans="1:6" ht="12.75">
      <c r="A13" s="19"/>
      <c r="B13" s="6"/>
      <c r="C13" s="6"/>
      <c r="D13" s="6"/>
      <c r="E13" s="6"/>
      <c r="F13" s="6" t="s">
        <v>317</v>
      </c>
    </row>
    <row r="14" spans="1:6" ht="12.75">
      <c r="A14" s="26" t="s">
        <v>357</v>
      </c>
      <c r="B14" s="6"/>
      <c r="C14" s="6"/>
      <c r="D14" s="6"/>
      <c r="E14" s="6"/>
      <c r="F14" s="6"/>
    </row>
    <row r="15" spans="1:6" ht="12.75">
      <c r="A15" s="19"/>
      <c r="B15" s="6"/>
      <c r="C15" s="6"/>
      <c r="D15" s="6"/>
      <c r="E15" s="6"/>
      <c r="F15" s="6"/>
    </row>
    <row r="16" spans="1:6" ht="12.75">
      <c r="A16" s="6" t="s">
        <v>78</v>
      </c>
      <c r="B16" s="6"/>
      <c r="C16" s="6">
        <v>60</v>
      </c>
      <c r="D16" s="6">
        <v>60</v>
      </c>
      <c r="E16" s="6">
        <v>30</v>
      </c>
      <c r="F16" s="6" t="s">
        <v>315</v>
      </c>
    </row>
    <row r="17" spans="1:6" ht="12.75">
      <c r="A17" s="6"/>
      <c r="B17" s="6"/>
      <c r="C17" s="6"/>
      <c r="D17" s="6"/>
      <c r="E17" s="6"/>
      <c r="F17" s="6" t="s">
        <v>351</v>
      </c>
    </row>
    <row r="18" spans="1:6" ht="12.75">
      <c r="A18" s="19"/>
      <c r="B18" s="6"/>
      <c r="C18" s="6"/>
      <c r="D18" s="6"/>
      <c r="E18" s="6"/>
      <c r="F18" s="6"/>
    </row>
    <row r="19" spans="1:6" ht="12.75">
      <c r="A19" s="6" t="s">
        <v>82</v>
      </c>
      <c r="B19" s="6"/>
      <c r="C19" s="6">
        <v>25</v>
      </c>
      <c r="D19" s="6">
        <v>10</v>
      </c>
      <c r="E19" s="6">
        <v>0</v>
      </c>
      <c r="F19" s="6" t="s">
        <v>318</v>
      </c>
    </row>
    <row r="20" spans="1:6" ht="12.75">
      <c r="A20" s="6"/>
      <c r="B20" s="6"/>
      <c r="C20" s="6"/>
      <c r="D20" s="6"/>
      <c r="E20" s="6"/>
      <c r="F20" s="6" t="s">
        <v>352</v>
      </c>
    </row>
    <row r="21" spans="1:6" ht="12.75">
      <c r="A21" s="6"/>
      <c r="B21" s="6"/>
      <c r="C21" s="6"/>
      <c r="D21" s="6"/>
      <c r="E21" s="6"/>
      <c r="F21" s="6"/>
    </row>
    <row r="22" spans="1:6" ht="12.75">
      <c r="A22" s="6" t="s">
        <v>83</v>
      </c>
      <c r="B22" s="6"/>
      <c r="C22" s="6">
        <v>150</v>
      </c>
      <c r="D22" s="6">
        <v>0</v>
      </c>
      <c r="E22" s="6">
        <v>0</v>
      </c>
      <c r="F22" s="6" t="s">
        <v>319</v>
      </c>
    </row>
    <row r="23" spans="1:6" ht="12.75">
      <c r="A23" s="6"/>
      <c r="B23" s="6"/>
      <c r="C23" s="6"/>
      <c r="D23" s="6"/>
      <c r="E23" s="6"/>
      <c r="F23" s="6" t="s">
        <v>349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6" t="s">
        <v>84</v>
      </c>
      <c r="B25" s="6"/>
      <c r="C25" s="6">
        <v>80</v>
      </c>
      <c r="D25" s="6">
        <v>0</v>
      </c>
      <c r="E25" s="6">
        <v>0</v>
      </c>
      <c r="F25" s="6" t="s">
        <v>320</v>
      </c>
    </row>
    <row r="26" spans="1:6" ht="12.75">
      <c r="A26" s="6"/>
      <c r="B26" s="6"/>
      <c r="C26" s="6"/>
      <c r="D26" s="6"/>
      <c r="E26" s="6"/>
      <c r="F26" s="6" t="s">
        <v>321</v>
      </c>
    </row>
    <row r="27" spans="1:6" ht="12.75">
      <c r="A27" s="6"/>
      <c r="B27" s="6"/>
      <c r="C27" s="6"/>
      <c r="D27" s="6"/>
      <c r="E27" s="6"/>
      <c r="F27" s="6" t="s">
        <v>350</v>
      </c>
    </row>
    <row r="28" spans="1:6" ht="12.75">
      <c r="A28" s="4" t="s">
        <v>10</v>
      </c>
      <c r="B28" s="4"/>
      <c r="C28" s="4">
        <f>SUM(C6:C25)</f>
        <v>455</v>
      </c>
      <c r="D28" s="4">
        <f>SUM(D6:D25)</f>
        <v>150</v>
      </c>
      <c r="E28" s="4">
        <f>SUM(E6:E25)</f>
        <v>30</v>
      </c>
      <c r="F28" s="17"/>
    </row>
    <row r="29" spans="1:6" ht="12.75">
      <c r="A29" s="6"/>
      <c r="B29" s="6"/>
      <c r="C29" s="6"/>
      <c r="D29" s="6"/>
      <c r="E29" s="6"/>
      <c r="F29" s="6"/>
    </row>
    <row r="30" spans="1:6" ht="12.75">
      <c r="A30" s="6" t="s">
        <v>169</v>
      </c>
      <c r="B30" s="6"/>
      <c r="C30" s="6"/>
      <c r="D30" s="6"/>
      <c r="E30" s="6"/>
      <c r="F30" s="6"/>
    </row>
    <row r="31" spans="1:6" ht="12.75">
      <c r="A31" s="6"/>
      <c r="B31" s="6"/>
      <c r="C31" s="6"/>
      <c r="D31" s="6"/>
      <c r="E31" s="6"/>
      <c r="F31" s="6"/>
    </row>
    <row r="32" spans="1:6" ht="12.75">
      <c r="A32" s="6" t="s">
        <v>78</v>
      </c>
      <c r="B32" s="6"/>
      <c r="C32" s="6">
        <v>-60</v>
      </c>
      <c r="D32" s="6">
        <v>-60</v>
      </c>
      <c r="E32" s="6">
        <v>-30</v>
      </c>
      <c r="F32" s="6" t="s">
        <v>313</v>
      </c>
    </row>
    <row r="33" spans="1:6" ht="12.75">
      <c r="A33" s="6"/>
      <c r="B33" s="6"/>
      <c r="C33" s="6"/>
      <c r="D33" s="6"/>
      <c r="E33" s="6"/>
      <c r="F33" s="6" t="s">
        <v>314</v>
      </c>
    </row>
    <row r="34" spans="1:6" ht="12.75">
      <c r="A34" s="6"/>
      <c r="B34" s="6"/>
      <c r="C34" s="6"/>
      <c r="D34" s="6"/>
      <c r="E34" s="6"/>
      <c r="F34" s="6"/>
    </row>
    <row r="35" spans="1:6" ht="12.75">
      <c r="A35" s="6" t="s">
        <v>355</v>
      </c>
      <c r="B35" s="6"/>
      <c r="C35" s="6">
        <v>-75</v>
      </c>
      <c r="D35" s="6">
        <v>-75</v>
      </c>
      <c r="E35" s="6">
        <v>-75</v>
      </c>
      <c r="F35" s="6" t="s">
        <v>311</v>
      </c>
    </row>
    <row r="36" spans="1:6" ht="12.75">
      <c r="A36" s="6"/>
      <c r="B36" s="6"/>
      <c r="C36" s="6"/>
      <c r="D36" s="6"/>
      <c r="E36" s="6"/>
      <c r="F36" s="6" t="s">
        <v>312</v>
      </c>
    </row>
    <row r="37" spans="1:6" ht="12.75">
      <c r="A37" s="6"/>
      <c r="B37" s="6"/>
      <c r="C37" s="6"/>
      <c r="D37" s="6"/>
      <c r="E37" s="6"/>
      <c r="F37" s="6"/>
    </row>
    <row r="38" spans="1:6" ht="12.75">
      <c r="A38" s="6" t="s">
        <v>79</v>
      </c>
      <c r="B38" s="6">
        <v>-50</v>
      </c>
      <c r="C38" s="6">
        <v>-100</v>
      </c>
      <c r="D38" s="6">
        <v>0</v>
      </c>
      <c r="E38" s="6">
        <v>100</v>
      </c>
      <c r="F38" s="6" t="s">
        <v>310</v>
      </c>
    </row>
    <row r="39" spans="1:6" ht="12.75">
      <c r="A39" s="6"/>
      <c r="B39" s="6"/>
      <c r="C39" s="6"/>
      <c r="D39" s="6"/>
      <c r="E39" s="6"/>
      <c r="F39" s="6"/>
    </row>
    <row r="40" spans="1:6" ht="12.75">
      <c r="A40" s="19" t="s">
        <v>77</v>
      </c>
      <c r="B40" s="6"/>
      <c r="C40" s="6">
        <v>-85</v>
      </c>
      <c r="D40" s="6">
        <v>0</v>
      </c>
      <c r="E40" s="6">
        <v>0</v>
      </c>
      <c r="F40" s="6" t="s">
        <v>309</v>
      </c>
    </row>
    <row r="41" spans="1:6" ht="12.75">
      <c r="A41" s="19"/>
      <c r="B41" s="6"/>
      <c r="C41" s="6"/>
      <c r="D41" s="6"/>
      <c r="E41" s="6"/>
      <c r="F41" s="6"/>
    </row>
    <row r="42" spans="1:6" ht="12.75">
      <c r="A42" s="6" t="s">
        <v>86</v>
      </c>
      <c r="B42" s="6"/>
      <c r="C42" s="6">
        <v>-80</v>
      </c>
      <c r="D42" s="6">
        <v>0</v>
      </c>
      <c r="E42" s="6">
        <v>0</v>
      </c>
      <c r="F42" s="6" t="s">
        <v>308</v>
      </c>
    </row>
    <row r="43" spans="1:6" ht="12.75">
      <c r="A43" s="19"/>
      <c r="B43" s="6"/>
      <c r="C43" s="6"/>
      <c r="D43" s="6"/>
      <c r="E43" s="6"/>
      <c r="F43" s="6"/>
    </row>
    <row r="44" spans="1:6" ht="12.75">
      <c r="A44" s="4" t="s">
        <v>14</v>
      </c>
      <c r="B44" s="21"/>
      <c r="C44" s="4">
        <f>C28+SUM(C32:C42)</f>
        <v>55</v>
      </c>
      <c r="D44" s="4">
        <f>D28+SUM(D32:D42)</f>
        <v>15</v>
      </c>
      <c r="E44" s="4">
        <f>E28+SUM(E32:E42)</f>
        <v>25</v>
      </c>
      <c r="F44" s="23"/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&amp;RAppendix C9</oddHeader>
    <oddFooter>&amp;RPage 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0.2890625" style="0" hidden="1" customWidth="1"/>
    <col min="6" max="6" width="30.57421875" style="0" customWidth="1"/>
  </cols>
  <sheetData>
    <row r="1" ht="12.75">
      <c r="A1" s="1" t="s">
        <v>87</v>
      </c>
    </row>
    <row r="3" spans="1:6" ht="12.75">
      <c r="A3" s="16"/>
      <c r="B3" s="16"/>
      <c r="C3" s="16" t="s">
        <v>28</v>
      </c>
      <c r="D3" s="16" t="s">
        <v>29</v>
      </c>
      <c r="E3" s="16" t="s">
        <v>30</v>
      </c>
      <c r="F3" s="16" t="s">
        <v>146</v>
      </c>
    </row>
    <row r="4" spans="1:6" ht="12.75">
      <c r="A4" s="6"/>
      <c r="B4" s="6"/>
      <c r="C4" s="6"/>
      <c r="D4" s="6"/>
      <c r="E4" s="6"/>
      <c r="F4" s="6"/>
    </row>
    <row r="5" spans="1:6" ht="12.75">
      <c r="A5" s="26" t="s">
        <v>356</v>
      </c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19" t="s">
        <v>88</v>
      </c>
      <c r="B7" s="6"/>
      <c r="C7" s="6">
        <v>510</v>
      </c>
      <c r="D7" s="6">
        <v>600</v>
      </c>
      <c r="E7" s="6">
        <v>1000</v>
      </c>
      <c r="F7" s="6" t="s">
        <v>323</v>
      </c>
    </row>
    <row r="8" spans="1:6" ht="12.75">
      <c r="A8" s="19"/>
      <c r="B8" s="6"/>
      <c r="C8" s="6"/>
      <c r="D8" s="6"/>
      <c r="E8" s="6"/>
      <c r="F8" s="6"/>
    </row>
    <row r="9" spans="1:6" ht="12.75">
      <c r="A9" s="19" t="s">
        <v>89</v>
      </c>
      <c r="B9" s="6"/>
      <c r="C9" s="6">
        <v>-630</v>
      </c>
      <c r="D9" s="6">
        <v>0</v>
      </c>
      <c r="E9" s="6">
        <v>0</v>
      </c>
      <c r="F9" s="6" t="s">
        <v>324</v>
      </c>
    </row>
    <row r="10" spans="1:6" ht="12.75">
      <c r="A10" s="19"/>
      <c r="B10" s="6"/>
      <c r="C10" s="6"/>
      <c r="D10" s="6"/>
      <c r="E10" s="6"/>
      <c r="F10" s="6"/>
    </row>
    <row r="11" spans="1:6" ht="12.75">
      <c r="A11" s="19" t="s">
        <v>76</v>
      </c>
      <c r="B11" s="6"/>
      <c r="C11" s="6">
        <v>330</v>
      </c>
      <c r="D11" s="6">
        <v>150</v>
      </c>
      <c r="E11" s="6">
        <v>150</v>
      </c>
      <c r="F11" s="6" t="s">
        <v>325</v>
      </c>
    </row>
    <row r="12" spans="1:6" ht="12.75">
      <c r="A12" s="6"/>
      <c r="B12" s="6"/>
      <c r="C12" s="6"/>
      <c r="D12" s="6"/>
      <c r="E12" s="6"/>
      <c r="F12" s="6"/>
    </row>
    <row r="13" spans="1:6" ht="12.75">
      <c r="A13" s="4" t="s">
        <v>10</v>
      </c>
      <c r="B13" s="4"/>
      <c r="C13" s="4">
        <f>SUM(C7:C11)</f>
        <v>210</v>
      </c>
      <c r="D13" s="4">
        <f>SUM(D7:D11)</f>
        <v>750</v>
      </c>
      <c r="E13" s="4">
        <f>SUM(E7:E11)</f>
        <v>1150</v>
      </c>
      <c r="F13" s="17"/>
    </row>
    <row r="14" spans="1:6" ht="12.75">
      <c r="A14" s="6"/>
      <c r="B14" s="6"/>
      <c r="C14" s="6"/>
      <c r="D14" s="6"/>
      <c r="E14" s="6"/>
      <c r="F14" s="6"/>
    </row>
    <row r="15" spans="1:6" ht="12.75">
      <c r="A15" s="6" t="s">
        <v>11</v>
      </c>
      <c r="B15" s="6"/>
      <c r="C15" s="6"/>
      <c r="D15" s="6"/>
      <c r="E15" s="6"/>
      <c r="F15" s="6"/>
    </row>
    <row r="16" spans="1:6" ht="12.75">
      <c r="A16" s="6"/>
      <c r="B16" s="6"/>
      <c r="C16" s="6"/>
      <c r="D16" s="6"/>
      <c r="E16" s="6"/>
      <c r="F16" s="6"/>
    </row>
    <row r="17" spans="1:6" ht="12.75">
      <c r="A17" s="6" t="s">
        <v>90</v>
      </c>
      <c r="B17" s="6"/>
      <c r="C17" s="6">
        <v>-370</v>
      </c>
      <c r="D17" s="6">
        <v>-370</v>
      </c>
      <c r="E17" s="6">
        <v>0</v>
      </c>
      <c r="F17" s="6" t="s">
        <v>326</v>
      </c>
    </row>
    <row r="18" spans="1:6" ht="12.75">
      <c r="A18" s="6"/>
      <c r="B18" s="6"/>
      <c r="C18" s="6"/>
      <c r="D18" s="6"/>
      <c r="E18" s="6"/>
      <c r="F18" s="6"/>
    </row>
    <row r="19" spans="1:6" ht="12.75">
      <c r="A19" s="6" t="s">
        <v>91</v>
      </c>
      <c r="B19" s="6"/>
      <c r="C19" s="6">
        <v>-200</v>
      </c>
      <c r="D19" s="6">
        <v>-200</v>
      </c>
      <c r="E19" s="6">
        <v>0</v>
      </c>
      <c r="F19" s="6" t="s">
        <v>327</v>
      </c>
    </row>
    <row r="20" spans="1:6" ht="12.75">
      <c r="A20" s="6"/>
      <c r="B20" s="6"/>
      <c r="C20" s="6"/>
      <c r="D20" s="6"/>
      <c r="E20" s="6"/>
      <c r="F20" s="6"/>
    </row>
    <row r="21" spans="1:6" ht="12.75">
      <c r="A21" s="6" t="s">
        <v>92</v>
      </c>
      <c r="B21" s="6"/>
      <c r="C21" s="6">
        <v>-69</v>
      </c>
      <c r="D21" s="6">
        <v>-48</v>
      </c>
      <c r="E21" s="6">
        <v>-25</v>
      </c>
      <c r="F21" s="6" t="s">
        <v>328</v>
      </c>
    </row>
    <row r="22" spans="1:6" ht="12.75">
      <c r="A22" s="6"/>
      <c r="B22" s="6"/>
      <c r="C22" s="6"/>
      <c r="D22" s="6"/>
      <c r="E22" s="6"/>
      <c r="F22" s="6"/>
    </row>
    <row r="23" spans="1:6" ht="12.75">
      <c r="A23" s="6" t="s">
        <v>93</v>
      </c>
      <c r="B23" s="6"/>
      <c r="C23" s="6">
        <v>-100</v>
      </c>
      <c r="D23" s="6">
        <v>-500</v>
      </c>
      <c r="E23" s="6">
        <v>-1000</v>
      </c>
      <c r="F23" s="6" t="s">
        <v>329</v>
      </c>
    </row>
    <row r="24" spans="1:6" ht="12.75">
      <c r="A24" s="6"/>
      <c r="B24" s="6"/>
      <c r="C24" s="6"/>
      <c r="D24" s="6"/>
      <c r="E24" s="6"/>
      <c r="F24" s="6" t="s">
        <v>330</v>
      </c>
    </row>
    <row r="25" spans="1:6" ht="12.75">
      <c r="A25" s="6"/>
      <c r="B25" s="6"/>
      <c r="C25" s="6"/>
      <c r="D25" s="6"/>
      <c r="E25" s="6"/>
      <c r="F25" s="6"/>
    </row>
    <row r="26" spans="1:6" ht="12.75">
      <c r="A26" s="6" t="s">
        <v>94</v>
      </c>
      <c r="B26" s="6"/>
      <c r="C26" s="6">
        <v>-100</v>
      </c>
      <c r="D26" s="6">
        <v>-300</v>
      </c>
      <c r="E26" s="6">
        <v>-250</v>
      </c>
      <c r="F26" s="6" t="s">
        <v>331</v>
      </c>
    </row>
    <row r="27" spans="1:6" ht="12.75">
      <c r="A27" s="6"/>
      <c r="B27" s="6"/>
      <c r="C27" s="6"/>
      <c r="D27" s="6"/>
      <c r="E27" s="6"/>
      <c r="F27" s="6"/>
    </row>
    <row r="28" spans="1:6" ht="12.75">
      <c r="A28" s="6" t="s">
        <v>95</v>
      </c>
      <c r="B28" s="6"/>
      <c r="C28" s="6">
        <v>-3350</v>
      </c>
      <c r="D28" s="6">
        <v>-1000</v>
      </c>
      <c r="E28" s="6">
        <v>-1000</v>
      </c>
      <c r="F28" s="6" t="s">
        <v>332</v>
      </c>
    </row>
    <row r="29" spans="1:6" ht="12.75">
      <c r="A29" s="6"/>
      <c r="B29" s="6"/>
      <c r="C29" s="6"/>
      <c r="D29" s="6"/>
      <c r="E29" s="6"/>
      <c r="F29" s="6" t="s">
        <v>333</v>
      </c>
    </row>
    <row r="30" spans="1:6" ht="12.75">
      <c r="A30" s="6"/>
      <c r="B30" s="6"/>
      <c r="C30" s="6"/>
      <c r="D30" s="6"/>
      <c r="E30" s="6"/>
      <c r="F30" s="6"/>
    </row>
    <row r="31" spans="1:6" ht="12.75">
      <c r="A31" s="6" t="s">
        <v>322</v>
      </c>
      <c r="B31" s="6">
        <v>-250</v>
      </c>
      <c r="C31" s="6">
        <v>-250</v>
      </c>
      <c r="D31" s="6">
        <v>0</v>
      </c>
      <c r="E31" s="6">
        <v>0</v>
      </c>
      <c r="F31" s="6" t="s">
        <v>334</v>
      </c>
    </row>
    <row r="32" spans="1:6" ht="12.75">
      <c r="A32" s="6"/>
      <c r="B32" s="6"/>
      <c r="C32" s="6"/>
      <c r="D32" s="6"/>
      <c r="E32" s="6"/>
      <c r="F32" s="6"/>
    </row>
    <row r="33" spans="1:6" ht="12.75">
      <c r="A33" s="6" t="s">
        <v>96</v>
      </c>
      <c r="B33" s="6">
        <v>-125</v>
      </c>
      <c r="C33" s="6">
        <v>-125</v>
      </c>
      <c r="D33" s="6">
        <v>-125</v>
      </c>
      <c r="E33" s="6">
        <v>0</v>
      </c>
      <c r="F33" s="6" t="s">
        <v>335</v>
      </c>
    </row>
    <row r="34" spans="1:6" ht="12.75">
      <c r="A34" s="6"/>
      <c r="B34" s="6"/>
      <c r="C34" s="6"/>
      <c r="D34" s="6"/>
      <c r="E34" s="6"/>
      <c r="F34" s="6"/>
    </row>
    <row r="35" spans="1:6" ht="12.75">
      <c r="A35" s="4" t="s">
        <v>14</v>
      </c>
      <c r="B35" s="4"/>
      <c r="C35" s="4">
        <f>C13+SUM(C17:C33)</f>
        <v>-4354</v>
      </c>
      <c r="D35" s="4">
        <f>D13+SUM(D17:D33)</f>
        <v>-1793</v>
      </c>
      <c r="E35" s="4">
        <f>E13+SUM(E17:E33)</f>
        <v>-1125</v>
      </c>
      <c r="F35" s="22"/>
    </row>
  </sheetData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Header>&amp;RAppendix C10</oddHeader>
    <oddFooter>&amp;RPage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5" max="5" width="32.8515625" style="0" customWidth="1"/>
  </cols>
  <sheetData>
    <row r="1" ht="12.75">
      <c r="A1" s="1" t="s">
        <v>142</v>
      </c>
    </row>
    <row r="2" ht="12.75">
      <c r="A2" s="1"/>
    </row>
    <row r="3" spans="1:5" ht="12.75">
      <c r="A3" s="15"/>
      <c r="B3" s="16" t="s">
        <v>28</v>
      </c>
      <c r="C3" s="16" t="s">
        <v>29</v>
      </c>
      <c r="D3" s="16" t="s">
        <v>30</v>
      </c>
      <c r="E3" s="16" t="s">
        <v>146</v>
      </c>
    </row>
    <row r="4" spans="1:5" ht="12.75">
      <c r="A4" s="17"/>
      <c r="B4" s="18" t="s">
        <v>145</v>
      </c>
      <c r="C4" s="18" t="s">
        <v>145</v>
      </c>
      <c r="D4" s="18" t="s">
        <v>145</v>
      </c>
      <c r="E4" s="6"/>
    </row>
    <row r="5" spans="1:5" ht="12.75">
      <c r="A5" s="17" t="s">
        <v>143</v>
      </c>
      <c r="B5" s="6"/>
      <c r="C5" s="6"/>
      <c r="D5" s="6"/>
      <c r="E5" s="6"/>
    </row>
    <row r="6" spans="1:5" ht="12.75">
      <c r="A6" s="17"/>
      <c r="B6" s="6"/>
      <c r="C6" s="6"/>
      <c r="D6" s="6"/>
      <c r="E6" s="6"/>
    </row>
    <row r="7" spans="1:5" ht="12.75">
      <c r="A7" s="19" t="s">
        <v>144</v>
      </c>
      <c r="B7" s="6">
        <v>175</v>
      </c>
      <c r="C7" s="6">
        <v>0</v>
      </c>
      <c r="D7" s="6">
        <v>0</v>
      </c>
      <c r="E7" s="6" t="s">
        <v>189</v>
      </c>
    </row>
    <row r="8" spans="1:5" ht="12.75">
      <c r="A8" s="19"/>
      <c r="B8" s="6"/>
      <c r="C8" s="6"/>
      <c r="D8" s="6"/>
      <c r="E8" s="6" t="s">
        <v>190</v>
      </c>
    </row>
    <row r="9" spans="1:5" ht="12.75">
      <c r="A9" s="19"/>
      <c r="B9" s="6"/>
      <c r="C9" s="6"/>
      <c r="D9" s="6"/>
      <c r="E9" s="6"/>
    </row>
    <row r="10" spans="1:5" ht="12.75">
      <c r="A10" s="20" t="s">
        <v>147</v>
      </c>
      <c r="B10" s="21">
        <f>B7</f>
        <v>175</v>
      </c>
      <c r="C10" s="21">
        <f>C7</f>
        <v>0</v>
      </c>
      <c r="D10" s="21">
        <f>D7</f>
        <v>0</v>
      </c>
      <c r="E10" s="6"/>
    </row>
    <row r="11" spans="1:5" ht="12.75">
      <c r="A11" s="19"/>
      <c r="B11" s="6"/>
      <c r="C11" s="6"/>
      <c r="D11" s="6"/>
      <c r="E11" s="6"/>
    </row>
    <row r="12" spans="1:5" ht="12.75">
      <c r="A12" s="17" t="s">
        <v>131</v>
      </c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  <row r="14" spans="1:5" ht="12.75">
      <c r="A14" s="6" t="s">
        <v>132</v>
      </c>
      <c r="B14" s="6">
        <v>55</v>
      </c>
      <c r="C14" s="6">
        <v>55</v>
      </c>
      <c r="D14" s="6">
        <v>0</v>
      </c>
      <c r="E14" s="6" t="s">
        <v>191</v>
      </c>
    </row>
    <row r="15" spans="1:5" ht="12.75">
      <c r="A15" s="6"/>
      <c r="B15" s="6"/>
      <c r="C15" s="6"/>
      <c r="D15" s="6"/>
      <c r="E15" s="6"/>
    </row>
    <row r="16" spans="1:6" ht="12.75">
      <c r="A16" s="19" t="s">
        <v>337</v>
      </c>
      <c r="B16" s="6">
        <v>-97</v>
      </c>
      <c r="C16" s="6">
        <v>0</v>
      </c>
      <c r="D16" s="6">
        <v>0</v>
      </c>
      <c r="E16" s="6" t="s">
        <v>289</v>
      </c>
      <c r="F16" s="5"/>
    </row>
    <row r="17" spans="1:5" ht="12.75">
      <c r="A17" s="6"/>
      <c r="B17" s="6"/>
      <c r="C17" s="6"/>
      <c r="D17" s="6"/>
      <c r="E17" s="6"/>
    </row>
    <row r="18" spans="1:5" ht="12.75">
      <c r="A18" s="6" t="s">
        <v>133</v>
      </c>
      <c r="B18" s="6">
        <v>-340</v>
      </c>
      <c r="C18" s="6">
        <v>0</v>
      </c>
      <c r="D18" s="6">
        <v>0</v>
      </c>
      <c r="E18" s="6" t="s">
        <v>338</v>
      </c>
    </row>
    <row r="19" spans="1:5" ht="12.75">
      <c r="A19" s="6"/>
      <c r="B19" s="6"/>
      <c r="C19" s="6"/>
      <c r="D19" s="6"/>
      <c r="E19" s="6"/>
    </row>
    <row r="20" spans="1:5" ht="12.75">
      <c r="A20" s="6" t="s">
        <v>134</v>
      </c>
      <c r="B20" s="6">
        <v>-1000</v>
      </c>
      <c r="C20" s="6">
        <v>0</v>
      </c>
      <c r="D20" s="6">
        <v>0</v>
      </c>
      <c r="E20" s="6" t="s">
        <v>192</v>
      </c>
    </row>
    <row r="21" spans="1:5" ht="12.75">
      <c r="A21" s="6"/>
      <c r="B21" s="6"/>
      <c r="C21" s="6"/>
      <c r="D21" s="6"/>
      <c r="E21" s="6"/>
    </row>
    <row r="22" spans="1:5" ht="12.75">
      <c r="A22" s="6" t="s">
        <v>135</v>
      </c>
      <c r="B22" s="6">
        <v>-700</v>
      </c>
      <c r="C22" s="6">
        <v>-375</v>
      </c>
      <c r="D22" s="6">
        <v>0</v>
      </c>
      <c r="E22" s="6" t="s">
        <v>193</v>
      </c>
    </row>
    <row r="23" spans="1:5" ht="12.75">
      <c r="A23" s="6"/>
      <c r="B23" s="6"/>
      <c r="C23" s="6"/>
      <c r="D23" s="6"/>
      <c r="E23" s="6"/>
    </row>
    <row r="24" spans="1:5" ht="12.75">
      <c r="A24" s="6" t="s">
        <v>136</v>
      </c>
      <c r="B24" s="6">
        <v>-80</v>
      </c>
      <c r="C24" s="6">
        <v>0</v>
      </c>
      <c r="D24" s="6">
        <v>0</v>
      </c>
      <c r="E24" s="6" t="s">
        <v>194</v>
      </c>
    </row>
    <row r="25" spans="1:5" ht="12.75">
      <c r="A25" s="6"/>
      <c r="B25" s="6"/>
      <c r="C25" s="6"/>
      <c r="D25" s="6"/>
      <c r="E25" s="6"/>
    </row>
    <row r="26" spans="1:5" ht="12.75">
      <c r="A26" s="21" t="s">
        <v>148</v>
      </c>
      <c r="B26" s="21">
        <f>SUM(B14:B24)</f>
        <v>-2162</v>
      </c>
      <c r="C26" s="21">
        <f>SUM(C14:C24)</f>
        <v>-320</v>
      </c>
      <c r="D26" s="21">
        <f>SUM(D14:D24)</f>
        <v>0</v>
      </c>
      <c r="E26" s="6"/>
    </row>
    <row r="27" spans="1:5" ht="12.75">
      <c r="A27" s="22"/>
      <c r="B27" s="22"/>
      <c r="C27" s="22"/>
      <c r="D27" s="22"/>
      <c r="E27" s="22"/>
    </row>
  </sheetData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&amp;RAppendix C1</oddHeader>
    <oddFooter>&amp;RPage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5" max="5" width="32.140625" style="0" customWidth="1"/>
  </cols>
  <sheetData>
    <row r="1" ht="12.75">
      <c r="A1" s="1" t="s">
        <v>149</v>
      </c>
    </row>
    <row r="2" ht="12.75">
      <c r="A2" s="1"/>
    </row>
    <row r="3" spans="1:5" ht="12.75">
      <c r="A3" s="15"/>
      <c r="B3" s="16" t="s">
        <v>28</v>
      </c>
      <c r="C3" s="16" t="s">
        <v>29</v>
      </c>
      <c r="D3" s="16" t="s">
        <v>30</v>
      </c>
      <c r="E3" s="16" t="s">
        <v>146</v>
      </c>
    </row>
    <row r="4" spans="1:5" ht="12.75">
      <c r="A4" s="17"/>
      <c r="B4" s="18" t="s">
        <v>145</v>
      </c>
      <c r="C4" s="18" t="s">
        <v>145</v>
      </c>
      <c r="D4" s="18" t="s">
        <v>145</v>
      </c>
      <c r="E4" s="6"/>
    </row>
    <row r="5" spans="1:5" ht="12.75">
      <c r="A5" s="17" t="s">
        <v>150</v>
      </c>
      <c r="B5" s="6"/>
      <c r="C5" s="6"/>
      <c r="D5" s="6"/>
      <c r="E5" s="6"/>
    </row>
    <row r="6" spans="1:5" ht="12.75">
      <c r="A6" s="17"/>
      <c r="B6" s="6"/>
      <c r="C6" s="6"/>
      <c r="D6" s="6"/>
      <c r="E6" s="6"/>
    </row>
    <row r="7" spans="1:5" ht="12.75">
      <c r="A7" s="19" t="s">
        <v>151</v>
      </c>
      <c r="B7" s="6">
        <v>3230</v>
      </c>
      <c r="C7" s="6">
        <v>3330</v>
      </c>
      <c r="D7" s="6">
        <v>3430</v>
      </c>
      <c r="E7" s="6" t="s">
        <v>181</v>
      </c>
    </row>
    <row r="8" spans="1:5" ht="12.75">
      <c r="A8" s="19"/>
      <c r="B8" s="6"/>
      <c r="C8" s="6"/>
      <c r="D8" s="6"/>
      <c r="E8" s="6" t="s">
        <v>182</v>
      </c>
    </row>
    <row r="9" spans="1:5" ht="12.75">
      <c r="A9" s="19" t="s">
        <v>180</v>
      </c>
      <c r="B9" s="6"/>
      <c r="C9" s="6"/>
      <c r="D9" s="6"/>
      <c r="E9" s="6"/>
    </row>
    <row r="10" spans="1:5" ht="12.75">
      <c r="A10" s="19" t="s">
        <v>152</v>
      </c>
      <c r="B10" s="6">
        <v>36</v>
      </c>
      <c r="C10" s="6">
        <v>40</v>
      </c>
      <c r="D10" s="6">
        <v>41</v>
      </c>
      <c r="E10" s="6" t="s">
        <v>336</v>
      </c>
    </row>
    <row r="11" spans="1:5" ht="12.75">
      <c r="A11" s="19" t="s">
        <v>153</v>
      </c>
      <c r="B11" s="6">
        <v>24</v>
      </c>
      <c r="C11" s="6">
        <v>27</v>
      </c>
      <c r="D11" s="6">
        <v>28</v>
      </c>
      <c r="E11" s="6"/>
    </row>
    <row r="12" spans="1:5" ht="12.75">
      <c r="A12" s="19" t="s">
        <v>154</v>
      </c>
      <c r="B12" s="6">
        <v>24</v>
      </c>
      <c r="C12" s="6">
        <v>27</v>
      </c>
      <c r="D12" s="6">
        <v>28</v>
      </c>
      <c r="E12" s="6"/>
    </row>
    <row r="13" spans="1:5" ht="12.75">
      <c r="A13" s="19" t="s">
        <v>155</v>
      </c>
      <c r="B13" s="6">
        <v>73</v>
      </c>
      <c r="C13" s="6">
        <v>82</v>
      </c>
      <c r="D13" s="6">
        <v>84</v>
      </c>
      <c r="E13" s="6"/>
    </row>
    <row r="14" spans="1:5" ht="12.75">
      <c r="A14" s="19" t="s">
        <v>156</v>
      </c>
      <c r="B14" s="6">
        <v>589</v>
      </c>
      <c r="C14" s="6">
        <v>674</v>
      </c>
      <c r="D14" s="6">
        <v>699</v>
      </c>
      <c r="E14" s="6"/>
    </row>
    <row r="15" spans="1:5" ht="12.75">
      <c r="A15" s="19" t="s">
        <v>157</v>
      </c>
      <c r="B15" s="6">
        <v>255</v>
      </c>
      <c r="C15" s="6">
        <v>300</v>
      </c>
      <c r="D15" s="6">
        <v>320</v>
      </c>
      <c r="E15" s="6"/>
    </row>
    <row r="16" spans="1:5" ht="12.75">
      <c r="A16" s="19"/>
      <c r="B16" s="6"/>
      <c r="C16" s="6"/>
      <c r="D16" s="6"/>
      <c r="E16" s="6"/>
    </row>
    <row r="17" spans="1:5" ht="12.75">
      <c r="A17" s="20" t="s">
        <v>166</v>
      </c>
      <c r="B17" s="21">
        <f>SUM(B7:B15)</f>
        <v>4231</v>
      </c>
      <c r="C17" s="21">
        <f>SUM(C7:C15)</f>
        <v>4480</v>
      </c>
      <c r="D17" s="21">
        <f>SUM(D7:D15)</f>
        <v>4630</v>
      </c>
      <c r="E17" s="6"/>
    </row>
    <row r="18" spans="1:5" ht="12.75">
      <c r="A18" s="19"/>
      <c r="B18" s="6"/>
      <c r="C18" s="6"/>
      <c r="D18" s="6"/>
      <c r="E18" s="6"/>
    </row>
    <row r="19" spans="1:5" ht="12.75">
      <c r="A19" s="17" t="s">
        <v>114</v>
      </c>
      <c r="B19" s="6"/>
      <c r="C19" s="6"/>
      <c r="D19" s="6"/>
      <c r="E19" s="6"/>
    </row>
    <row r="20" spans="1:5" ht="12.75">
      <c r="A20" s="6"/>
      <c r="B20" s="6"/>
      <c r="C20" s="6"/>
      <c r="D20" s="6"/>
      <c r="E20" s="6"/>
    </row>
    <row r="21" spans="1:5" ht="12.75">
      <c r="A21" s="6" t="s">
        <v>158</v>
      </c>
      <c r="B21" s="6">
        <v>60</v>
      </c>
      <c r="C21" s="6">
        <v>0</v>
      </c>
      <c r="D21" s="6">
        <v>0</v>
      </c>
      <c r="E21" s="6" t="s">
        <v>183</v>
      </c>
    </row>
    <row r="22" spans="1:5" ht="12.75">
      <c r="A22" s="6"/>
      <c r="B22" s="6"/>
      <c r="C22" s="6"/>
      <c r="D22" s="6"/>
      <c r="E22" s="6"/>
    </row>
    <row r="23" spans="1:5" ht="12.75">
      <c r="A23" s="6" t="s">
        <v>159</v>
      </c>
      <c r="B23" s="6">
        <v>450</v>
      </c>
      <c r="C23" s="6">
        <v>450</v>
      </c>
      <c r="D23" s="6">
        <v>450</v>
      </c>
      <c r="E23" s="6" t="s">
        <v>184</v>
      </c>
    </row>
    <row r="24" spans="1:5" ht="12.75">
      <c r="A24" s="6"/>
      <c r="B24" s="6"/>
      <c r="C24" s="6"/>
      <c r="D24" s="6"/>
      <c r="E24" s="6"/>
    </row>
    <row r="25" spans="1:5" ht="12.75">
      <c r="A25" s="6" t="s">
        <v>160</v>
      </c>
      <c r="B25" s="6">
        <v>600</v>
      </c>
      <c r="C25" s="6">
        <v>600</v>
      </c>
      <c r="D25" s="6">
        <v>600</v>
      </c>
      <c r="E25" s="6" t="s">
        <v>185</v>
      </c>
    </row>
    <row r="26" spans="1:5" ht="12.75">
      <c r="A26" s="6"/>
      <c r="B26" s="6"/>
      <c r="C26" s="6"/>
      <c r="D26" s="6"/>
      <c r="E26" s="6"/>
    </row>
    <row r="27" spans="1:5" ht="12.75">
      <c r="A27" s="6" t="s">
        <v>161</v>
      </c>
      <c r="B27" s="6">
        <v>105</v>
      </c>
      <c r="C27" s="6">
        <v>0</v>
      </c>
      <c r="D27" s="6">
        <v>0</v>
      </c>
      <c r="E27" s="6" t="s">
        <v>186</v>
      </c>
    </row>
    <row r="28" spans="1:5" ht="12.75">
      <c r="A28" s="6"/>
      <c r="B28" s="6"/>
      <c r="C28" s="6"/>
      <c r="D28" s="6"/>
      <c r="E28" s="6"/>
    </row>
    <row r="29" spans="1:5" ht="12.75">
      <c r="A29" s="6" t="s">
        <v>162</v>
      </c>
      <c r="B29" s="6">
        <v>150</v>
      </c>
      <c r="C29" s="6">
        <v>150</v>
      </c>
      <c r="D29" s="6">
        <v>150</v>
      </c>
      <c r="E29" s="6" t="s">
        <v>187</v>
      </c>
    </row>
    <row r="30" spans="1:5" ht="12.75">
      <c r="A30" s="6"/>
      <c r="B30" s="6"/>
      <c r="C30" s="6"/>
      <c r="D30" s="6"/>
      <c r="E30" s="6"/>
    </row>
    <row r="31" spans="1:5" ht="12.75">
      <c r="A31" s="6" t="s">
        <v>163</v>
      </c>
      <c r="B31" s="6">
        <v>175</v>
      </c>
      <c r="C31" s="6">
        <v>175</v>
      </c>
      <c r="D31" s="6">
        <v>175</v>
      </c>
      <c r="E31" s="6" t="s">
        <v>188</v>
      </c>
    </row>
    <row r="32" spans="1:5" ht="12.75">
      <c r="A32" s="6"/>
      <c r="B32" s="6"/>
      <c r="C32" s="6"/>
      <c r="D32" s="6"/>
      <c r="E32" s="6"/>
    </row>
    <row r="33" spans="1:5" ht="12.75">
      <c r="A33" s="21" t="s">
        <v>167</v>
      </c>
      <c r="B33" s="21">
        <f>SUM(B21:B31)</f>
        <v>1540</v>
      </c>
      <c r="C33" s="21">
        <f>SUM(C21:C31)</f>
        <v>1375</v>
      </c>
      <c r="D33" s="21">
        <f>SUM(D21:D31)</f>
        <v>1375</v>
      </c>
      <c r="E33" s="6"/>
    </row>
    <row r="34" spans="1:5" ht="12.75">
      <c r="A34" s="22"/>
      <c r="B34" s="22"/>
      <c r="C34" s="22"/>
      <c r="D34" s="22"/>
      <c r="E34" s="22"/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&amp;RAppendix C2</oddHeader>
    <oddFooter>&amp;RPage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5" max="5" width="33.7109375" style="0" customWidth="1"/>
  </cols>
  <sheetData>
    <row r="1" ht="12.75">
      <c r="A1" s="1" t="s">
        <v>164</v>
      </c>
    </row>
    <row r="2" ht="12.75">
      <c r="A2" s="1"/>
    </row>
    <row r="3" spans="1:5" ht="12.75">
      <c r="A3" s="15"/>
      <c r="B3" s="16" t="s">
        <v>28</v>
      </c>
      <c r="C3" s="16" t="s">
        <v>29</v>
      </c>
      <c r="D3" s="16" t="s">
        <v>30</v>
      </c>
      <c r="E3" s="16" t="s">
        <v>146</v>
      </c>
    </row>
    <row r="4" spans="1:5" ht="12.75">
      <c r="A4" s="17"/>
      <c r="B4" s="18" t="s">
        <v>145</v>
      </c>
      <c r="C4" s="18" t="s">
        <v>145</v>
      </c>
      <c r="D4" s="18" t="s">
        <v>145</v>
      </c>
      <c r="E4" s="6"/>
    </row>
    <row r="5" spans="1:5" ht="12.75">
      <c r="A5" s="17" t="s">
        <v>165</v>
      </c>
      <c r="B5" s="6"/>
      <c r="C5" s="6"/>
      <c r="D5" s="6"/>
      <c r="E5" s="6"/>
    </row>
    <row r="6" spans="1:5" ht="12.75">
      <c r="A6" s="17"/>
      <c r="B6" s="6"/>
      <c r="C6" s="6"/>
      <c r="D6" s="6"/>
      <c r="E6" s="6"/>
    </row>
    <row r="7" spans="1:5" ht="12.75">
      <c r="A7" s="5" t="s">
        <v>137</v>
      </c>
      <c r="B7" s="6">
        <v>-1000</v>
      </c>
      <c r="C7" s="6">
        <v>0</v>
      </c>
      <c r="D7" s="6">
        <v>0</v>
      </c>
      <c r="E7" s="6" t="s">
        <v>195</v>
      </c>
    </row>
    <row r="8" spans="1:5" ht="12.75">
      <c r="A8" s="5"/>
      <c r="B8" s="6"/>
      <c r="C8" s="6"/>
      <c r="D8" s="6"/>
      <c r="E8" s="6"/>
    </row>
    <row r="9" spans="1:5" ht="12.75">
      <c r="A9" s="5" t="s">
        <v>168</v>
      </c>
      <c r="B9" s="6">
        <v>-700</v>
      </c>
      <c r="C9" s="6">
        <v>-700</v>
      </c>
      <c r="D9" s="6">
        <v>-700</v>
      </c>
      <c r="E9" s="6" t="s">
        <v>196</v>
      </c>
    </row>
    <row r="10" spans="1:5" ht="12.75">
      <c r="A10" s="5"/>
      <c r="B10" s="6"/>
      <c r="C10" s="6"/>
      <c r="D10" s="6"/>
      <c r="E10" s="6"/>
    </row>
    <row r="11" spans="1:5" ht="12.75">
      <c r="A11" s="6" t="s">
        <v>85</v>
      </c>
      <c r="B11" s="6">
        <v>66</v>
      </c>
      <c r="C11" s="6">
        <v>0</v>
      </c>
      <c r="D11" s="6">
        <v>0</v>
      </c>
      <c r="E11" s="6" t="s">
        <v>197</v>
      </c>
    </row>
    <row r="12" spans="1:5" ht="12.75">
      <c r="A12" s="5"/>
      <c r="B12" s="6"/>
      <c r="C12" s="6"/>
      <c r="D12" s="6"/>
      <c r="E12" s="6"/>
    </row>
    <row r="13" spans="1:5" ht="12.75">
      <c r="A13" s="5" t="s">
        <v>138</v>
      </c>
      <c r="B13" s="6">
        <v>280</v>
      </c>
      <c r="C13" s="6">
        <v>100</v>
      </c>
      <c r="D13" s="6">
        <v>0</v>
      </c>
      <c r="E13" s="6" t="s">
        <v>198</v>
      </c>
    </row>
    <row r="14" spans="1:5" ht="12.75">
      <c r="A14" s="5"/>
      <c r="B14" s="6"/>
      <c r="C14" s="6"/>
      <c r="D14" s="6"/>
      <c r="E14" s="6"/>
    </row>
    <row r="15" spans="1:5" ht="12.75">
      <c r="A15" s="5" t="s">
        <v>139</v>
      </c>
      <c r="B15" s="6">
        <v>660</v>
      </c>
      <c r="C15" s="6">
        <v>700</v>
      </c>
      <c r="D15" s="6">
        <v>0</v>
      </c>
      <c r="E15" s="6" t="s">
        <v>199</v>
      </c>
    </row>
    <row r="16" spans="1:5" ht="12.75">
      <c r="A16" s="19"/>
      <c r="B16" s="6"/>
      <c r="C16" s="6"/>
      <c r="D16" s="6"/>
      <c r="E16" s="6"/>
    </row>
    <row r="17" spans="1:5" ht="12.75">
      <c r="A17" s="20" t="s">
        <v>147</v>
      </c>
      <c r="B17" s="21">
        <f>SUM(B7:B15)</f>
        <v>-694</v>
      </c>
      <c r="C17" s="21">
        <f>SUM(C7:C15)</f>
        <v>100</v>
      </c>
      <c r="D17" s="21">
        <f>SUM(D7:D15)</f>
        <v>-700</v>
      </c>
      <c r="E17" s="6"/>
    </row>
    <row r="18" spans="1:5" ht="12.75">
      <c r="A18" s="19"/>
      <c r="B18" s="6"/>
      <c r="C18" s="6"/>
      <c r="D18" s="6"/>
      <c r="E18" s="6"/>
    </row>
    <row r="19" spans="1:5" ht="12.75">
      <c r="A19" s="17" t="s">
        <v>116</v>
      </c>
      <c r="B19" s="6"/>
      <c r="C19" s="6"/>
      <c r="D19" s="6"/>
      <c r="E19" s="6"/>
    </row>
    <row r="20" spans="1:5" ht="12.75">
      <c r="A20" s="6"/>
      <c r="B20" s="6"/>
      <c r="C20" s="6"/>
      <c r="D20" s="6"/>
      <c r="E20" s="6"/>
    </row>
    <row r="21" spans="1:5" ht="12.75">
      <c r="A21" s="5" t="s">
        <v>140</v>
      </c>
      <c r="B21" s="6">
        <v>166</v>
      </c>
      <c r="C21" s="6">
        <v>200</v>
      </c>
      <c r="D21" s="6">
        <v>200</v>
      </c>
      <c r="E21" s="6" t="s">
        <v>200</v>
      </c>
    </row>
    <row r="22" spans="1:5" ht="12.75">
      <c r="A22" s="5"/>
      <c r="B22" s="6"/>
      <c r="C22" s="6"/>
      <c r="D22" s="6"/>
      <c r="E22" s="6"/>
    </row>
    <row r="23" spans="1:5" ht="12.75">
      <c r="A23" s="5" t="s">
        <v>141</v>
      </c>
      <c r="B23" s="6">
        <v>-450</v>
      </c>
      <c r="C23" s="6">
        <v>0</v>
      </c>
      <c r="D23" s="6">
        <v>0</v>
      </c>
      <c r="E23" s="6" t="s">
        <v>201</v>
      </c>
    </row>
    <row r="24" spans="1:5" ht="12.75">
      <c r="A24" s="5"/>
      <c r="B24" s="6"/>
      <c r="C24" s="6"/>
      <c r="D24" s="6"/>
      <c r="E24" s="6" t="s">
        <v>202</v>
      </c>
    </row>
    <row r="25" spans="1:5" ht="12.75">
      <c r="A25" s="6"/>
      <c r="B25" s="6"/>
      <c r="C25" s="6"/>
      <c r="D25" s="6"/>
      <c r="E25" s="6"/>
    </row>
    <row r="26" spans="1:5" ht="12.75">
      <c r="A26" s="21" t="s">
        <v>148</v>
      </c>
      <c r="B26" s="21">
        <f>SUM(B21:B23)</f>
        <v>-284</v>
      </c>
      <c r="C26" s="21">
        <f>SUM(C21:C23)</f>
        <v>200</v>
      </c>
      <c r="D26" s="21">
        <f>SUM(D21:D23)</f>
        <v>200</v>
      </c>
      <c r="E26" s="6"/>
    </row>
    <row r="27" spans="1:5" ht="12.75">
      <c r="A27" s="22"/>
      <c r="B27" s="22"/>
      <c r="C27" s="22"/>
      <c r="D27" s="22"/>
      <c r="E27" s="22"/>
    </row>
  </sheetData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Header>&amp;RAppendix C3</oddHeader>
    <oddFooter>&amp;RPage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0.13671875" style="0" customWidth="1"/>
    <col min="6" max="6" width="37.28125" style="0" customWidth="1"/>
  </cols>
  <sheetData>
    <row r="1" ht="12.75">
      <c r="A1" s="1" t="s">
        <v>0</v>
      </c>
    </row>
    <row r="3" spans="1:6" ht="12.75">
      <c r="A3" s="16"/>
      <c r="B3" s="35"/>
      <c r="C3" s="16" t="s">
        <v>28</v>
      </c>
      <c r="D3" s="30" t="s">
        <v>29</v>
      </c>
      <c r="E3" s="16" t="s">
        <v>30</v>
      </c>
      <c r="F3" s="16" t="s">
        <v>146</v>
      </c>
    </row>
    <row r="4" spans="1:6" ht="12.75">
      <c r="A4" s="6"/>
      <c r="B4" s="25"/>
      <c r="C4" s="6"/>
      <c r="D4" s="31"/>
      <c r="E4" s="6"/>
      <c r="F4" s="6"/>
    </row>
    <row r="5" spans="1:6" ht="12.75">
      <c r="A5" s="26" t="s">
        <v>356</v>
      </c>
      <c r="B5" s="25"/>
      <c r="C5" s="6"/>
      <c r="D5" s="31"/>
      <c r="E5" s="6"/>
      <c r="F5" s="6"/>
    </row>
    <row r="6" spans="1:6" ht="12.75">
      <c r="A6" s="6"/>
      <c r="B6" s="25"/>
      <c r="C6" s="6"/>
      <c r="D6" s="31"/>
      <c r="E6" s="6"/>
      <c r="F6" s="6"/>
    </row>
    <row r="7" spans="1:7" ht="12.75">
      <c r="A7" s="19" t="s">
        <v>1</v>
      </c>
      <c r="B7" s="34"/>
      <c r="C7" s="19">
        <v>100</v>
      </c>
      <c r="D7" s="32">
        <v>0</v>
      </c>
      <c r="E7" s="19">
        <v>0</v>
      </c>
      <c r="F7" s="19" t="s">
        <v>203</v>
      </c>
      <c r="G7" s="2"/>
    </row>
    <row r="8" spans="1:7" ht="12.75">
      <c r="A8" s="19"/>
      <c r="B8" s="34"/>
      <c r="C8" s="19"/>
      <c r="D8" s="32"/>
      <c r="E8" s="19"/>
      <c r="F8" s="19"/>
      <c r="G8" s="2"/>
    </row>
    <row r="9" spans="1:7" ht="12.75">
      <c r="A9" s="19" t="s">
        <v>2</v>
      </c>
      <c r="B9" s="34"/>
      <c r="C9" s="19">
        <v>50</v>
      </c>
      <c r="D9" s="32">
        <v>50</v>
      </c>
      <c r="E9" s="19">
        <v>50</v>
      </c>
      <c r="F9" s="19" t="s">
        <v>204</v>
      </c>
      <c r="G9" s="2"/>
    </row>
    <row r="10" spans="1:7" ht="12.75">
      <c r="A10" s="19"/>
      <c r="B10" s="34"/>
      <c r="C10" s="19"/>
      <c r="D10" s="32"/>
      <c r="E10" s="19"/>
      <c r="F10" s="19"/>
      <c r="G10" s="2"/>
    </row>
    <row r="11" spans="1:7" ht="12.75">
      <c r="A11" s="19" t="s">
        <v>3</v>
      </c>
      <c r="B11" s="34"/>
      <c r="C11" s="19">
        <v>70</v>
      </c>
      <c r="D11" s="32">
        <v>0</v>
      </c>
      <c r="E11" s="19">
        <v>0</v>
      </c>
      <c r="F11" s="19" t="s">
        <v>205</v>
      </c>
      <c r="G11" s="2"/>
    </row>
    <row r="12" spans="1:7" ht="12.75">
      <c r="A12" s="19"/>
      <c r="B12" s="34"/>
      <c r="C12" s="19"/>
      <c r="D12" s="32"/>
      <c r="E12" s="19"/>
      <c r="F12" s="19"/>
      <c r="G12" s="2"/>
    </row>
    <row r="13" spans="1:7" ht="12.75">
      <c r="A13" s="19" t="s">
        <v>35</v>
      </c>
      <c r="B13" s="34"/>
      <c r="C13" s="19">
        <v>300</v>
      </c>
      <c r="D13" s="32">
        <v>300</v>
      </c>
      <c r="E13" s="19">
        <v>0</v>
      </c>
      <c r="F13" s="19" t="s">
        <v>206</v>
      </c>
      <c r="G13" s="2"/>
    </row>
    <row r="14" spans="1:7" ht="12.75">
      <c r="A14" s="19"/>
      <c r="B14" s="34"/>
      <c r="C14" s="19"/>
      <c r="D14" s="32"/>
      <c r="E14" s="19"/>
      <c r="F14" s="19"/>
      <c r="G14" s="2"/>
    </row>
    <row r="15" spans="1:7" ht="12.75">
      <c r="A15" s="19" t="s">
        <v>4</v>
      </c>
      <c r="B15" s="34"/>
      <c r="C15" s="19">
        <v>70</v>
      </c>
      <c r="D15" s="32">
        <v>0</v>
      </c>
      <c r="E15" s="19">
        <v>0</v>
      </c>
      <c r="F15" s="19" t="s">
        <v>207</v>
      </c>
      <c r="G15" s="2"/>
    </row>
    <row r="16" spans="1:7" ht="12.75">
      <c r="A16" s="19"/>
      <c r="B16" s="34"/>
      <c r="C16" s="19"/>
      <c r="D16" s="32"/>
      <c r="E16" s="19"/>
      <c r="F16" s="19"/>
      <c r="G16" s="2"/>
    </row>
    <row r="17" spans="1:7" ht="12.75">
      <c r="A17" s="26" t="s">
        <v>357</v>
      </c>
      <c r="B17" s="34"/>
      <c r="C17" s="19"/>
      <c r="D17" s="32"/>
      <c r="E17" s="19"/>
      <c r="F17" s="19"/>
      <c r="G17" s="2"/>
    </row>
    <row r="18" spans="1:7" ht="12.75">
      <c r="A18" s="19"/>
      <c r="B18" s="34"/>
      <c r="C18" s="19"/>
      <c r="D18" s="32"/>
      <c r="E18" s="19"/>
      <c r="F18" s="19"/>
      <c r="G18" s="2"/>
    </row>
    <row r="19" spans="1:6" ht="12.75">
      <c r="A19" s="19" t="s">
        <v>5</v>
      </c>
      <c r="B19" s="25"/>
      <c r="C19" s="6">
        <v>108</v>
      </c>
      <c r="D19" s="31">
        <v>0</v>
      </c>
      <c r="E19" s="6">
        <v>0</v>
      </c>
      <c r="F19" s="6" t="s">
        <v>208</v>
      </c>
    </row>
    <row r="20" spans="1:6" ht="12.75">
      <c r="A20" s="19"/>
      <c r="B20" s="25"/>
      <c r="C20" s="6"/>
      <c r="D20" s="31"/>
      <c r="E20" s="6"/>
      <c r="F20" s="6"/>
    </row>
    <row r="21" spans="1:6" ht="12.75">
      <c r="A21" s="19" t="s">
        <v>128</v>
      </c>
      <c r="B21" s="25"/>
      <c r="C21" s="6">
        <v>298</v>
      </c>
      <c r="D21" s="31">
        <v>0</v>
      </c>
      <c r="E21" s="6">
        <v>0</v>
      </c>
      <c r="F21" s="6" t="s">
        <v>209</v>
      </c>
    </row>
    <row r="22" spans="1:6" ht="12.75">
      <c r="A22" s="19"/>
      <c r="B22" s="25"/>
      <c r="C22" s="6"/>
      <c r="D22" s="31"/>
      <c r="E22" s="6"/>
      <c r="F22" s="6"/>
    </row>
    <row r="23" spans="1:6" ht="12.75">
      <c r="A23" s="19" t="s">
        <v>129</v>
      </c>
      <c r="B23" s="25"/>
      <c r="C23" s="6">
        <v>430</v>
      </c>
      <c r="D23" s="31">
        <v>0</v>
      </c>
      <c r="E23" s="6">
        <v>0</v>
      </c>
      <c r="F23" s="6" t="s">
        <v>209</v>
      </c>
    </row>
    <row r="24" spans="1:6" ht="12.75">
      <c r="A24" s="19"/>
      <c r="B24" s="25"/>
      <c r="C24" s="6"/>
      <c r="D24" s="31"/>
      <c r="E24" s="6"/>
      <c r="F24" s="6"/>
    </row>
    <row r="25" spans="1:6" ht="12.75">
      <c r="A25" s="19" t="s">
        <v>130</v>
      </c>
      <c r="B25" s="25"/>
      <c r="C25" s="6">
        <v>301</v>
      </c>
      <c r="D25" s="31">
        <v>0</v>
      </c>
      <c r="E25" s="6">
        <v>0</v>
      </c>
      <c r="F25" s="6" t="s">
        <v>209</v>
      </c>
    </row>
    <row r="26" spans="1:6" ht="12.75">
      <c r="A26" s="19"/>
      <c r="B26" s="25"/>
      <c r="C26" s="6"/>
      <c r="D26" s="31"/>
      <c r="E26" s="6"/>
      <c r="F26" s="6"/>
    </row>
    <row r="27" spans="1:6" ht="12.75">
      <c r="A27" s="6" t="s">
        <v>7</v>
      </c>
      <c r="B27" s="25"/>
      <c r="C27" s="6">
        <v>60</v>
      </c>
      <c r="D27" s="31">
        <v>0</v>
      </c>
      <c r="E27" s="6">
        <v>0</v>
      </c>
      <c r="F27" s="6" t="s">
        <v>210</v>
      </c>
    </row>
    <row r="28" spans="1:6" ht="12.75">
      <c r="A28" s="6"/>
      <c r="B28" s="25"/>
      <c r="C28" s="6"/>
      <c r="D28" s="31"/>
      <c r="E28" s="6"/>
      <c r="F28" s="6"/>
    </row>
    <row r="29" spans="1:6" ht="12.75">
      <c r="A29" s="6" t="s">
        <v>211</v>
      </c>
      <c r="B29" s="25"/>
      <c r="C29" s="6">
        <v>150</v>
      </c>
      <c r="D29" s="31">
        <v>150</v>
      </c>
      <c r="E29" s="6">
        <v>0</v>
      </c>
      <c r="F29" s="6" t="s">
        <v>212</v>
      </c>
    </row>
    <row r="30" spans="1:6" ht="12.75">
      <c r="A30" s="6"/>
      <c r="B30" s="25"/>
      <c r="C30" s="6"/>
      <c r="D30" s="31"/>
      <c r="E30" s="6"/>
      <c r="F30" s="6"/>
    </row>
    <row r="31" spans="1:6" ht="12.75">
      <c r="A31" s="6" t="s">
        <v>8</v>
      </c>
      <c r="B31" s="25"/>
      <c r="C31" s="6">
        <v>100</v>
      </c>
      <c r="D31" s="31">
        <v>0</v>
      </c>
      <c r="E31" s="6">
        <v>0</v>
      </c>
      <c r="F31" s="6" t="s">
        <v>207</v>
      </c>
    </row>
    <row r="32" spans="1:6" ht="12.75">
      <c r="A32" s="6"/>
      <c r="B32" s="25"/>
      <c r="C32" s="6"/>
      <c r="D32" s="31"/>
      <c r="E32" s="6"/>
      <c r="F32" s="6"/>
    </row>
    <row r="33" spans="1:6" ht="12.75">
      <c r="A33" s="6" t="s">
        <v>9</v>
      </c>
      <c r="B33" s="25"/>
      <c r="C33" s="6">
        <v>45</v>
      </c>
      <c r="D33" s="31">
        <v>0</v>
      </c>
      <c r="E33" s="6">
        <v>0</v>
      </c>
      <c r="F33" s="6" t="s">
        <v>213</v>
      </c>
    </row>
    <row r="34" spans="1:6" ht="12.75">
      <c r="A34" s="6"/>
      <c r="B34" s="25"/>
      <c r="C34" s="6"/>
      <c r="D34" s="31"/>
      <c r="E34" s="6"/>
      <c r="F34" s="6"/>
    </row>
    <row r="35" spans="1:6" ht="12.75">
      <c r="A35" s="6" t="s">
        <v>33</v>
      </c>
      <c r="B35" s="25"/>
      <c r="C35" s="6">
        <v>53</v>
      </c>
      <c r="D35" s="31">
        <v>0</v>
      </c>
      <c r="E35" s="6">
        <v>0</v>
      </c>
      <c r="F35" s="6" t="s">
        <v>208</v>
      </c>
    </row>
    <row r="36" spans="1:6" ht="12.75">
      <c r="A36" s="6"/>
      <c r="B36" s="25"/>
      <c r="C36" s="6"/>
      <c r="D36" s="31"/>
      <c r="E36" s="6"/>
      <c r="F36" s="6"/>
    </row>
    <row r="37" spans="1:6" ht="12.75">
      <c r="A37" s="6" t="s">
        <v>214</v>
      </c>
      <c r="C37" s="6">
        <v>70</v>
      </c>
      <c r="D37" s="31">
        <v>0</v>
      </c>
      <c r="E37" s="6">
        <v>0</v>
      </c>
      <c r="F37" s="6" t="s">
        <v>215</v>
      </c>
    </row>
    <row r="38" spans="1:6" ht="12.75">
      <c r="A38" s="6"/>
      <c r="C38" s="6"/>
      <c r="D38" s="31"/>
      <c r="E38" s="6"/>
      <c r="F38" s="6"/>
    </row>
    <row r="39" spans="1:6" ht="12.75">
      <c r="A39" s="19" t="s">
        <v>6</v>
      </c>
      <c r="C39" s="6">
        <v>200</v>
      </c>
      <c r="D39" s="31">
        <v>-100</v>
      </c>
      <c r="E39" s="6">
        <v>0</v>
      </c>
      <c r="F39" s="6" t="s">
        <v>216</v>
      </c>
    </row>
    <row r="40" spans="1:6" ht="12.75">
      <c r="A40" s="19"/>
      <c r="C40" s="6"/>
      <c r="D40" s="31"/>
      <c r="E40" s="6"/>
      <c r="F40" s="6"/>
    </row>
    <row r="41" spans="1:6" ht="12.75">
      <c r="A41" s="6" t="s">
        <v>12</v>
      </c>
      <c r="C41" s="6">
        <v>248</v>
      </c>
      <c r="D41" s="31">
        <v>0</v>
      </c>
      <c r="E41" s="6">
        <v>0</v>
      </c>
      <c r="F41" s="6" t="s">
        <v>217</v>
      </c>
    </row>
    <row r="42" spans="1:6" ht="12.75">
      <c r="A42" s="6"/>
      <c r="C42" s="6"/>
      <c r="D42" s="31"/>
      <c r="E42" s="6"/>
      <c r="F42" s="6"/>
    </row>
    <row r="43" spans="1:6" ht="12.75">
      <c r="A43" s="6" t="s">
        <v>218</v>
      </c>
      <c r="B43" s="25"/>
      <c r="C43" s="6">
        <v>280</v>
      </c>
      <c r="D43" s="31">
        <v>0</v>
      </c>
      <c r="E43" s="6">
        <v>0</v>
      </c>
      <c r="F43" s="6" t="s">
        <v>219</v>
      </c>
    </row>
    <row r="44" spans="1:6" ht="12.75">
      <c r="A44" s="6"/>
      <c r="B44" s="25"/>
      <c r="C44" s="6"/>
      <c r="D44" s="31"/>
      <c r="E44" s="6"/>
      <c r="F44" s="6" t="s">
        <v>220</v>
      </c>
    </row>
    <row r="45" spans="1:6" ht="12.75">
      <c r="A45" s="4" t="s">
        <v>10</v>
      </c>
      <c r="B45" s="36"/>
      <c r="C45" s="4">
        <f>SUM(C7:C43)</f>
        <v>2933</v>
      </c>
      <c r="D45" s="33">
        <f>SUM(D7:D43)</f>
        <v>400</v>
      </c>
      <c r="E45" s="4">
        <f>SUM(E7:E43)</f>
        <v>50</v>
      </c>
      <c r="F45" s="17"/>
    </row>
    <row r="46" spans="1:6" ht="12.75">
      <c r="A46" s="6"/>
      <c r="B46" s="25"/>
      <c r="C46" s="6"/>
      <c r="D46" s="31"/>
      <c r="E46" s="6"/>
      <c r="F46" s="6"/>
    </row>
    <row r="47" spans="1:6" ht="12.75">
      <c r="A47" s="6" t="s">
        <v>169</v>
      </c>
      <c r="B47" s="25"/>
      <c r="C47" s="6"/>
      <c r="D47" s="31"/>
      <c r="E47" s="6"/>
      <c r="F47" s="6"/>
    </row>
    <row r="48" spans="1:6" ht="12.75">
      <c r="A48" s="6"/>
      <c r="B48" s="25"/>
      <c r="C48" s="6"/>
      <c r="D48" s="31"/>
      <c r="E48" s="6"/>
      <c r="F48" s="6"/>
    </row>
    <row r="49" spans="1:6" ht="12.75">
      <c r="A49" s="6" t="s">
        <v>13</v>
      </c>
      <c r="B49" s="25"/>
      <c r="C49" s="6">
        <f>-211-248-108</f>
        <v>-567</v>
      </c>
      <c r="D49" s="31">
        <v>-65</v>
      </c>
      <c r="E49" s="6">
        <v>-120</v>
      </c>
      <c r="F49" s="6" t="s">
        <v>221</v>
      </c>
    </row>
    <row r="50" spans="1:6" ht="12.75">
      <c r="A50" s="6"/>
      <c r="B50" s="25"/>
      <c r="C50" s="6"/>
      <c r="D50" s="31"/>
      <c r="E50" s="6"/>
      <c r="F50" s="6"/>
    </row>
    <row r="51" spans="1:6" ht="12.75">
      <c r="A51" s="6" t="s">
        <v>222</v>
      </c>
      <c r="B51" s="25"/>
      <c r="C51" s="6">
        <v>0</v>
      </c>
      <c r="D51" s="31">
        <v>-100</v>
      </c>
      <c r="E51" s="6">
        <v>0</v>
      </c>
      <c r="F51" s="6" t="s">
        <v>223</v>
      </c>
    </row>
    <row r="52" spans="1:6" ht="12.75">
      <c r="A52" s="6"/>
      <c r="B52" s="25"/>
      <c r="C52" s="6"/>
      <c r="D52" s="31"/>
      <c r="E52" s="6"/>
      <c r="F52" s="6"/>
    </row>
    <row r="53" spans="1:6" ht="12.75">
      <c r="A53" s="4" t="s">
        <v>170</v>
      </c>
      <c r="B53" s="37"/>
      <c r="C53" s="4">
        <f>C45+SUM(C49:C51)</f>
        <v>2366</v>
      </c>
      <c r="D53" s="33">
        <f>D45+SUM(D49:D51)</f>
        <v>235</v>
      </c>
      <c r="E53" s="4">
        <f>E45+SUM(E49:E51)</f>
        <v>-70</v>
      </c>
      <c r="F53" s="23"/>
    </row>
  </sheetData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Header>&amp;RAppendix C4</oddHeader>
    <oddFooter>&amp;RPage 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0.13671875" style="0" customWidth="1"/>
    <col min="6" max="6" width="34.7109375" style="0" customWidth="1"/>
  </cols>
  <sheetData>
    <row r="1" ht="12.75">
      <c r="A1" s="1" t="s">
        <v>172</v>
      </c>
    </row>
    <row r="3" spans="1:6" ht="12.75">
      <c r="A3" s="16"/>
      <c r="B3" s="16"/>
      <c r="C3" s="16" t="s">
        <v>28</v>
      </c>
      <c r="D3" s="16" t="s">
        <v>29</v>
      </c>
      <c r="E3" s="16" t="s">
        <v>30</v>
      </c>
      <c r="F3" s="16" t="s">
        <v>146</v>
      </c>
    </row>
    <row r="4" spans="1:6" ht="12.75">
      <c r="A4" s="6"/>
      <c r="B4" s="6"/>
      <c r="C4" s="6"/>
      <c r="D4" s="6"/>
      <c r="E4" s="6"/>
      <c r="F4" s="6"/>
    </row>
    <row r="5" spans="1:6" ht="12.75">
      <c r="A5" s="26" t="s">
        <v>356</v>
      </c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7" ht="12.75">
      <c r="A7" s="19" t="s">
        <v>174</v>
      </c>
      <c r="B7" s="19"/>
      <c r="C7" s="19">
        <v>150</v>
      </c>
      <c r="D7" s="19">
        <v>100</v>
      </c>
      <c r="E7" s="19">
        <v>0</v>
      </c>
      <c r="F7" s="19" t="s">
        <v>227</v>
      </c>
      <c r="G7" s="2"/>
    </row>
    <row r="8" spans="1:7" ht="12.75">
      <c r="A8" s="19"/>
      <c r="B8" s="19"/>
      <c r="C8" s="19"/>
      <c r="D8" s="19"/>
      <c r="E8" s="19"/>
      <c r="F8" s="19"/>
      <c r="G8" s="2"/>
    </row>
    <row r="9" spans="1:7" ht="12.75">
      <c r="A9" s="19" t="s">
        <v>15</v>
      </c>
      <c r="B9" s="19"/>
      <c r="C9" s="19">
        <v>50</v>
      </c>
      <c r="D9" s="19">
        <v>0</v>
      </c>
      <c r="E9" s="19">
        <v>0</v>
      </c>
      <c r="F9" s="19" t="s">
        <v>228</v>
      </c>
      <c r="G9" s="2"/>
    </row>
    <row r="10" spans="1:7" ht="12.75">
      <c r="A10" s="19"/>
      <c r="B10" s="19"/>
      <c r="C10" s="19"/>
      <c r="D10" s="19"/>
      <c r="E10" s="19"/>
      <c r="F10" s="19"/>
      <c r="G10" s="2"/>
    </row>
    <row r="11" spans="1:7" ht="12.75">
      <c r="A11" s="26" t="s">
        <v>357</v>
      </c>
      <c r="B11" s="19"/>
      <c r="C11" s="19"/>
      <c r="D11" s="19"/>
      <c r="E11" s="19"/>
      <c r="F11" s="19"/>
      <c r="G11" s="2"/>
    </row>
    <row r="12" spans="1:7" ht="12.75">
      <c r="A12" s="19"/>
      <c r="B12" s="19"/>
      <c r="C12" s="19"/>
      <c r="D12" s="19"/>
      <c r="E12" s="19"/>
      <c r="F12" s="19"/>
      <c r="G12" s="2"/>
    </row>
    <row r="13" spans="1:6" ht="12.75">
      <c r="A13" s="19" t="s">
        <v>17</v>
      </c>
      <c r="B13" s="6"/>
      <c r="C13" s="6">
        <v>65</v>
      </c>
      <c r="D13" s="6">
        <v>65</v>
      </c>
      <c r="E13" s="6">
        <v>0</v>
      </c>
      <c r="F13" s="6" t="s">
        <v>229</v>
      </c>
    </row>
    <row r="14" spans="1:6" ht="12.75">
      <c r="A14" s="19"/>
      <c r="B14" s="6"/>
      <c r="C14" s="6"/>
      <c r="D14" s="6"/>
      <c r="E14" s="6"/>
      <c r="F14" s="6"/>
    </row>
    <row r="15" spans="1:6" ht="12.75">
      <c r="A15" s="19" t="s">
        <v>358</v>
      </c>
      <c r="B15" s="6"/>
      <c r="C15" s="6">
        <v>100</v>
      </c>
      <c r="D15" s="6">
        <v>0</v>
      </c>
      <c r="E15" s="6">
        <v>0</v>
      </c>
      <c r="F15" s="6" t="s">
        <v>230</v>
      </c>
    </row>
    <row r="16" spans="1:6" ht="12.75">
      <c r="A16" s="19"/>
      <c r="B16" s="6"/>
      <c r="C16" s="6"/>
      <c r="D16" s="6"/>
      <c r="E16" s="6"/>
      <c r="F16" s="6"/>
    </row>
    <row r="17" spans="1:6" ht="12.75">
      <c r="A17" s="19" t="s">
        <v>231</v>
      </c>
      <c r="B17" s="6"/>
      <c r="C17" s="6">
        <v>50</v>
      </c>
      <c r="D17" s="6">
        <v>50</v>
      </c>
      <c r="E17" s="6">
        <v>0</v>
      </c>
      <c r="F17" s="6" t="s">
        <v>212</v>
      </c>
    </row>
    <row r="18" spans="1:6" ht="12.75">
      <c r="A18" s="19"/>
      <c r="B18" s="6"/>
      <c r="C18" s="6"/>
      <c r="D18" s="6"/>
      <c r="E18" s="6"/>
      <c r="F18" s="6"/>
    </row>
    <row r="19" spans="1:6" ht="12.75">
      <c r="A19" s="19" t="s">
        <v>175</v>
      </c>
      <c r="B19" s="6"/>
      <c r="C19" s="6">
        <v>100</v>
      </c>
      <c r="D19" s="6">
        <v>100</v>
      </c>
      <c r="E19" s="6">
        <v>100</v>
      </c>
      <c r="F19" s="6" t="s">
        <v>232</v>
      </c>
    </row>
    <row r="20" spans="1:6" ht="12.75">
      <c r="A20" s="19"/>
      <c r="B20" s="6"/>
      <c r="C20" s="6"/>
      <c r="D20" s="6"/>
      <c r="E20" s="6"/>
      <c r="F20" s="6"/>
    </row>
    <row r="21" spans="1:6" ht="12.75">
      <c r="A21" s="19" t="s">
        <v>31</v>
      </c>
      <c r="B21" s="6"/>
      <c r="C21" s="6">
        <v>0</v>
      </c>
      <c r="D21" s="6">
        <v>50</v>
      </c>
      <c r="E21" s="6">
        <v>0</v>
      </c>
      <c r="F21" s="6" t="s">
        <v>233</v>
      </c>
    </row>
    <row r="22" spans="1:6" ht="12.75">
      <c r="A22" s="19"/>
      <c r="B22" s="6"/>
      <c r="C22" s="6"/>
      <c r="D22" s="6"/>
      <c r="E22" s="6"/>
      <c r="F22" s="6"/>
    </row>
    <row r="23" spans="1:6" ht="12.75">
      <c r="A23" s="19" t="s">
        <v>63</v>
      </c>
      <c r="B23" s="6"/>
      <c r="C23" s="6">
        <v>0</v>
      </c>
      <c r="D23" s="6">
        <v>0</v>
      </c>
      <c r="E23" s="6">
        <v>450</v>
      </c>
      <c r="F23" s="6" t="s">
        <v>233</v>
      </c>
    </row>
    <row r="24" spans="1:6" ht="12.75">
      <c r="A24" s="19"/>
      <c r="B24" s="6"/>
      <c r="C24" s="6"/>
      <c r="D24" s="6"/>
      <c r="E24" s="6"/>
      <c r="F24" s="6"/>
    </row>
    <row r="25" spans="1:6" ht="12.75">
      <c r="A25" s="19" t="s">
        <v>234</v>
      </c>
      <c r="B25" s="6"/>
      <c r="C25" s="6">
        <v>211</v>
      </c>
      <c r="D25" s="6">
        <v>0</v>
      </c>
      <c r="E25" s="6">
        <v>0</v>
      </c>
      <c r="F25" s="6" t="s">
        <v>235</v>
      </c>
    </row>
    <row r="26" spans="1:6" ht="12.75">
      <c r="A26" s="19"/>
      <c r="B26" s="6"/>
      <c r="C26" s="6"/>
      <c r="D26" s="6"/>
      <c r="E26" s="6"/>
      <c r="F26" s="6" t="s">
        <v>236</v>
      </c>
    </row>
    <row r="27" spans="1:6" ht="12.75">
      <c r="A27" s="19"/>
      <c r="B27" s="6"/>
      <c r="C27" s="6"/>
      <c r="D27" s="6"/>
      <c r="E27" s="6"/>
      <c r="F27" s="6"/>
    </row>
    <row r="28" spans="1:6" ht="12.75">
      <c r="A28" s="19" t="s">
        <v>18</v>
      </c>
      <c r="B28" s="6"/>
      <c r="C28" s="6">
        <v>55</v>
      </c>
      <c r="D28" s="6">
        <v>0</v>
      </c>
      <c r="E28" s="6">
        <v>0</v>
      </c>
      <c r="F28" s="6" t="s">
        <v>237</v>
      </c>
    </row>
    <row r="29" spans="1:6" ht="12.75">
      <c r="A29" s="19"/>
      <c r="B29" s="6"/>
      <c r="C29" s="6"/>
      <c r="D29" s="6"/>
      <c r="E29" s="6"/>
      <c r="F29" s="6"/>
    </row>
    <row r="30" spans="1:6" ht="12.75">
      <c r="A30" s="19" t="s">
        <v>19</v>
      </c>
      <c r="B30" s="6"/>
      <c r="C30" s="6">
        <v>200</v>
      </c>
      <c r="D30" s="6">
        <v>0</v>
      </c>
      <c r="E30" s="6">
        <v>0</v>
      </c>
      <c r="F30" s="6" t="s">
        <v>238</v>
      </c>
    </row>
    <row r="31" spans="1:6" ht="12.75">
      <c r="A31" s="19"/>
      <c r="B31" s="6"/>
      <c r="C31" s="6"/>
      <c r="D31" s="6"/>
      <c r="E31" s="6"/>
      <c r="F31" s="6"/>
    </row>
    <row r="32" spans="1:6" ht="12.75">
      <c r="A32" s="19" t="s">
        <v>32</v>
      </c>
      <c r="B32" s="6"/>
      <c r="C32" s="6">
        <v>20</v>
      </c>
      <c r="D32" s="6">
        <v>0</v>
      </c>
      <c r="E32" s="6">
        <v>0</v>
      </c>
      <c r="F32" s="6" t="s">
        <v>239</v>
      </c>
    </row>
    <row r="33" spans="1:6" ht="12.75">
      <c r="A33" s="19"/>
      <c r="B33" s="6"/>
      <c r="C33" s="6"/>
      <c r="D33" s="6"/>
      <c r="E33" s="6"/>
      <c r="F33" s="6" t="s">
        <v>240</v>
      </c>
    </row>
    <row r="34" spans="1:6" ht="12.75">
      <c r="A34" s="19"/>
      <c r="B34" s="6"/>
      <c r="C34" s="6"/>
      <c r="D34" s="6"/>
      <c r="E34" s="6"/>
      <c r="F34" s="6"/>
    </row>
    <row r="35" spans="1:6" ht="12.75">
      <c r="A35" s="6" t="s">
        <v>27</v>
      </c>
      <c r="B35" s="6"/>
      <c r="C35" s="6">
        <v>30</v>
      </c>
      <c r="D35" s="6">
        <v>0</v>
      </c>
      <c r="E35" s="6">
        <v>0</v>
      </c>
      <c r="F35" s="6" t="s">
        <v>241</v>
      </c>
    </row>
    <row r="36" spans="1:6" ht="12.75">
      <c r="A36" s="6"/>
      <c r="B36" s="6"/>
      <c r="C36" s="6"/>
      <c r="D36" s="6"/>
      <c r="E36" s="6"/>
      <c r="F36" s="6" t="s">
        <v>242</v>
      </c>
    </row>
    <row r="37" spans="1:6" ht="12.75">
      <c r="A37" s="6"/>
      <c r="B37" s="6"/>
      <c r="C37" s="6"/>
      <c r="D37" s="6"/>
      <c r="E37" s="6"/>
      <c r="F37" s="6"/>
    </row>
    <row r="38" spans="1:6" ht="12.75">
      <c r="A38" s="6" t="s">
        <v>20</v>
      </c>
      <c r="B38" s="6"/>
      <c r="C38" s="6">
        <v>25</v>
      </c>
      <c r="D38" s="6">
        <v>0</v>
      </c>
      <c r="E38" s="6">
        <v>0</v>
      </c>
      <c r="F38" s="6" t="s">
        <v>243</v>
      </c>
    </row>
    <row r="39" spans="1:6" ht="12.75">
      <c r="A39" s="6"/>
      <c r="B39" s="6"/>
      <c r="C39" s="6"/>
      <c r="D39" s="6"/>
      <c r="E39" s="6"/>
      <c r="F39" s="6"/>
    </row>
    <row r="40" spans="1:6" ht="12.75">
      <c r="A40" s="6" t="s">
        <v>21</v>
      </c>
      <c r="B40" s="6"/>
      <c r="C40" s="6">
        <v>213</v>
      </c>
      <c r="D40" s="6">
        <v>0</v>
      </c>
      <c r="E40" s="6">
        <v>0</v>
      </c>
      <c r="F40" s="6" t="s">
        <v>208</v>
      </c>
    </row>
    <row r="41" spans="1:6" ht="12.75">
      <c r="A41" s="6"/>
      <c r="B41" s="6"/>
      <c r="C41" s="6"/>
      <c r="D41" s="6"/>
      <c r="E41" s="6"/>
      <c r="F41" s="6"/>
    </row>
    <row r="42" spans="1:6" ht="12.75">
      <c r="A42" s="6" t="s">
        <v>22</v>
      </c>
      <c r="B42" s="6"/>
      <c r="C42" s="6">
        <v>360</v>
      </c>
      <c r="D42" s="6">
        <v>0</v>
      </c>
      <c r="E42" s="6">
        <v>0</v>
      </c>
      <c r="F42" s="6" t="s">
        <v>244</v>
      </c>
    </row>
    <row r="43" spans="1:6" ht="12.75">
      <c r="A43" s="6"/>
      <c r="B43" s="6"/>
      <c r="C43" s="6"/>
      <c r="D43" s="6"/>
      <c r="E43" s="6"/>
      <c r="F43" s="6"/>
    </row>
    <row r="44" spans="1:6" ht="12.75">
      <c r="A44" s="4" t="s">
        <v>10</v>
      </c>
      <c r="B44" s="4"/>
      <c r="C44" s="4">
        <f>SUM(C7:C42)</f>
        <v>1629</v>
      </c>
      <c r="D44" s="4">
        <f>SUM(D7:D42)</f>
        <v>365</v>
      </c>
      <c r="E44" s="4">
        <f>SUM(E7:E42)</f>
        <v>550</v>
      </c>
      <c r="F44" s="4"/>
    </row>
    <row r="45" spans="1:6" ht="12.75">
      <c r="A45" s="6"/>
      <c r="B45" s="6"/>
      <c r="C45" s="6"/>
      <c r="D45" s="6"/>
      <c r="E45" s="6"/>
      <c r="F45" s="6"/>
    </row>
    <row r="46" spans="1:6" ht="12.75">
      <c r="A46" s="6" t="s">
        <v>23</v>
      </c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 t="s">
        <v>24</v>
      </c>
      <c r="B48" s="6"/>
      <c r="C48" s="6">
        <v>-100</v>
      </c>
      <c r="D48" s="6">
        <v>0</v>
      </c>
      <c r="E48" s="6">
        <v>0</v>
      </c>
      <c r="F48" s="6" t="s">
        <v>226</v>
      </c>
    </row>
    <row r="49" spans="1:6" ht="12.75">
      <c r="A49" s="6"/>
      <c r="B49" s="6"/>
      <c r="C49" s="6"/>
      <c r="D49" s="6"/>
      <c r="E49" s="6"/>
      <c r="F49" s="6"/>
    </row>
    <row r="50" spans="1:6" ht="12.75">
      <c r="A50" s="19" t="s">
        <v>16</v>
      </c>
      <c r="B50" s="19"/>
      <c r="C50" s="19">
        <v>-100</v>
      </c>
      <c r="D50" s="19">
        <v>0</v>
      </c>
      <c r="E50" s="19">
        <v>0</v>
      </c>
      <c r="F50" s="19" t="s">
        <v>225</v>
      </c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6" t="s">
        <v>26</v>
      </c>
      <c r="B52" s="6"/>
      <c r="C52" s="6">
        <f>-454-331</f>
        <v>-785</v>
      </c>
      <c r="D52" s="6">
        <v>0</v>
      </c>
      <c r="E52" s="6">
        <v>0</v>
      </c>
      <c r="F52" s="6" t="s">
        <v>224</v>
      </c>
    </row>
    <row r="53" spans="1:6" ht="12.75">
      <c r="A53" s="6"/>
      <c r="B53" s="6"/>
      <c r="C53" s="6"/>
      <c r="D53" s="6"/>
      <c r="E53" s="6"/>
      <c r="F53" s="6"/>
    </row>
    <row r="54" spans="1:6" ht="12.75">
      <c r="A54" s="4" t="s">
        <v>173</v>
      </c>
      <c r="B54" s="4"/>
      <c r="C54" s="4">
        <f>C44+SUM(C48:C52)</f>
        <v>644</v>
      </c>
      <c r="D54" s="4">
        <f>D44+SUM(D48:D52)</f>
        <v>365</v>
      </c>
      <c r="E54" s="4">
        <f>E44+SUM(E48:E52)</f>
        <v>550</v>
      </c>
      <c r="F54" s="4"/>
    </row>
  </sheetData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&amp;RAppendix C5</oddHeader>
    <oddFooter>&amp;RPage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0.2890625" style="0" hidden="1" customWidth="1"/>
    <col min="6" max="6" width="27.140625" style="0" customWidth="1"/>
  </cols>
  <sheetData>
    <row r="1" ht="12.75">
      <c r="A1" s="1" t="s">
        <v>176</v>
      </c>
    </row>
    <row r="3" spans="1:6" ht="12.75">
      <c r="A3" s="16"/>
      <c r="B3" s="16"/>
      <c r="C3" s="16" t="s">
        <v>28</v>
      </c>
      <c r="D3" s="16" t="s">
        <v>29</v>
      </c>
      <c r="E3" s="16" t="s">
        <v>30</v>
      </c>
      <c r="F3" s="16" t="s">
        <v>146</v>
      </c>
    </row>
    <row r="4" spans="1:6" ht="12.75">
      <c r="A4" s="6"/>
      <c r="B4" s="6"/>
      <c r="C4" s="24" t="s">
        <v>145</v>
      </c>
      <c r="D4" s="24" t="s">
        <v>145</v>
      </c>
      <c r="E4" s="24" t="s">
        <v>145</v>
      </c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26" t="s">
        <v>356</v>
      </c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8" spans="1:7" ht="12.75">
      <c r="A8" s="19" t="s">
        <v>34</v>
      </c>
      <c r="B8" s="19"/>
      <c r="C8" s="19">
        <v>93</v>
      </c>
      <c r="D8" s="19">
        <v>0</v>
      </c>
      <c r="E8" s="19">
        <v>0</v>
      </c>
      <c r="F8" s="19" t="s">
        <v>245</v>
      </c>
      <c r="G8" s="2"/>
    </row>
    <row r="9" spans="1:7" ht="12.75">
      <c r="A9" s="19"/>
      <c r="B9" s="19"/>
      <c r="C9" s="19"/>
      <c r="D9" s="19"/>
      <c r="E9" s="19"/>
      <c r="F9" s="19"/>
      <c r="G9" s="2"/>
    </row>
    <row r="10" spans="1:7" ht="12.75">
      <c r="A10" s="19" t="s">
        <v>38</v>
      </c>
      <c r="B10" s="19"/>
      <c r="C10" s="19">
        <v>15</v>
      </c>
      <c r="D10" s="19">
        <v>38</v>
      </c>
      <c r="E10" s="19">
        <v>0</v>
      </c>
      <c r="F10" s="6" t="s">
        <v>250</v>
      </c>
      <c r="G10" s="2"/>
    </row>
    <row r="11" spans="1:7" ht="12.75">
      <c r="A11" s="19"/>
      <c r="B11" s="19"/>
      <c r="C11" s="19"/>
      <c r="D11" s="19"/>
      <c r="E11" s="19"/>
      <c r="F11" s="6"/>
      <c r="G11" s="2"/>
    </row>
    <row r="12" spans="1:7" ht="12.75">
      <c r="A12" s="19" t="s">
        <v>39</v>
      </c>
      <c r="B12" s="19"/>
      <c r="C12" s="19">
        <v>100</v>
      </c>
      <c r="D12" s="19">
        <v>100</v>
      </c>
      <c r="E12" s="19">
        <v>100</v>
      </c>
      <c r="F12" s="6" t="s">
        <v>245</v>
      </c>
      <c r="G12" s="2"/>
    </row>
    <row r="13" spans="1:7" ht="12.75">
      <c r="A13" s="19"/>
      <c r="B13" s="19"/>
      <c r="C13" s="19"/>
      <c r="D13" s="19"/>
      <c r="E13" s="19"/>
      <c r="F13" s="6"/>
      <c r="G13" s="2"/>
    </row>
    <row r="14" spans="1:7" ht="12.75">
      <c r="A14" s="19" t="s">
        <v>40</v>
      </c>
      <c r="B14" s="19"/>
      <c r="C14" s="19">
        <v>0</v>
      </c>
      <c r="D14" s="19">
        <v>100</v>
      </c>
      <c r="E14" s="19">
        <v>0</v>
      </c>
      <c r="F14" s="6" t="s">
        <v>251</v>
      </c>
      <c r="G14" s="2"/>
    </row>
    <row r="15" spans="1:7" ht="12.75">
      <c r="A15" s="19"/>
      <c r="B15" s="19"/>
      <c r="C15" s="19"/>
      <c r="D15" s="19"/>
      <c r="E15" s="19"/>
      <c r="F15" s="6"/>
      <c r="G15" s="2"/>
    </row>
    <row r="16" spans="1:7" ht="12.75">
      <c r="A16" s="26" t="s">
        <v>357</v>
      </c>
      <c r="B16" s="19"/>
      <c r="C16" s="19"/>
      <c r="D16" s="19"/>
      <c r="E16" s="19"/>
      <c r="F16" s="19"/>
      <c r="G16" s="2"/>
    </row>
    <row r="17" spans="1:7" ht="12.75">
      <c r="A17" s="19"/>
      <c r="B17" s="19"/>
      <c r="C17" s="19"/>
      <c r="D17" s="19"/>
      <c r="E17" s="19"/>
      <c r="F17" s="19"/>
      <c r="G17" s="2"/>
    </row>
    <row r="18" spans="1:6" ht="12.75">
      <c r="A18" s="6" t="s">
        <v>36</v>
      </c>
      <c r="B18" s="6"/>
      <c r="C18" s="6">
        <v>11</v>
      </c>
      <c r="D18" s="6">
        <v>57</v>
      </c>
      <c r="E18" s="6">
        <v>0</v>
      </c>
      <c r="F18" s="6" t="s">
        <v>246</v>
      </c>
    </row>
    <row r="19" spans="1:6" ht="12.75">
      <c r="A19" s="6"/>
      <c r="B19" s="6"/>
      <c r="C19" s="6"/>
      <c r="D19" s="6"/>
      <c r="E19" s="6"/>
      <c r="F19" s="6"/>
    </row>
    <row r="20" spans="1:6" ht="12.75">
      <c r="A20" s="19" t="s">
        <v>247</v>
      </c>
      <c r="B20" s="6"/>
      <c r="C20" s="6">
        <v>25</v>
      </c>
      <c r="D20" s="6">
        <v>0</v>
      </c>
      <c r="E20" s="6">
        <v>0</v>
      </c>
      <c r="F20" s="6" t="s">
        <v>248</v>
      </c>
    </row>
    <row r="21" spans="1:6" ht="12.75">
      <c r="A21" s="19"/>
      <c r="B21" s="6"/>
      <c r="C21" s="6"/>
      <c r="D21" s="6"/>
      <c r="E21" s="6"/>
      <c r="F21" s="6"/>
    </row>
    <row r="22" spans="1:6" ht="12.75">
      <c r="A22" s="19" t="s">
        <v>37</v>
      </c>
      <c r="B22" s="6"/>
      <c r="C22" s="6">
        <v>0</v>
      </c>
      <c r="D22" s="6">
        <v>120</v>
      </c>
      <c r="E22" s="6">
        <v>0</v>
      </c>
      <c r="F22" s="6" t="s">
        <v>249</v>
      </c>
    </row>
    <row r="23" spans="1:6" ht="12.75">
      <c r="A23" s="19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4" t="s">
        <v>10</v>
      </c>
      <c r="B25" s="4"/>
      <c r="C25" s="4">
        <f>SUM(C8:C23)</f>
        <v>244</v>
      </c>
      <c r="D25" s="4">
        <f>SUM(D8:D23)</f>
        <v>415</v>
      </c>
      <c r="E25" s="4">
        <f>SUM(E8:E23)</f>
        <v>100</v>
      </c>
      <c r="F25" s="17"/>
    </row>
    <row r="26" spans="1:6" ht="12.75">
      <c r="A26" s="6"/>
      <c r="B26" s="6"/>
      <c r="C26" s="6"/>
      <c r="D26" s="6"/>
      <c r="E26" s="6"/>
      <c r="F26" s="6"/>
    </row>
    <row r="27" spans="1:6" ht="12.75">
      <c r="A27" s="6" t="s">
        <v>23</v>
      </c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 t="s">
        <v>25</v>
      </c>
      <c r="B29" s="6"/>
      <c r="C29" s="6">
        <v>-100</v>
      </c>
      <c r="D29" s="6">
        <v>0</v>
      </c>
      <c r="E29" s="6">
        <v>0</v>
      </c>
      <c r="F29" s="6" t="s">
        <v>252</v>
      </c>
    </row>
    <row r="30" spans="1:6" ht="12.75">
      <c r="A30" s="6"/>
      <c r="B30" s="6"/>
      <c r="C30" s="6"/>
      <c r="D30" s="6"/>
      <c r="E30" s="6"/>
      <c r="F30" s="6" t="s">
        <v>253</v>
      </c>
    </row>
    <row r="31" spans="1:6" ht="12.75">
      <c r="A31" s="4" t="s">
        <v>14</v>
      </c>
      <c r="B31" s="4"/>
      <c r="C31" s="4">
        <f>C29+C25</f>
        <v>144</v>
      </c>
      <c r="D31" s="4">
        <f>D29+D25</f>
        <v>415</v>
      </c>
      <c r="E31" s="4">
        <f>E29+E25</f>
        <v>100</v>
      </c>
      <c r="F31" s="23"/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&amp;RAppendix C6</oddHeader>
    <oddFooter>&amp;RPage 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workbookViewId="0" topLeftCell="A28">
      <selection activeCell="A1" sqref="A1"/>
    </sheetView>
  </sheetViews>
  <sheetFormatPr defaultColWidth="9.140625" defaultRowHeight="12.75"/>
  <cols>
    <col min="1" max="1" width="34.57421875" style="0" customWidth="1"/>
    <col min="2" max="2" width="0.13671875" style="0" customWidth="1"/>
    <col min="6" max="6" width="36.8515625" style="0" customWidth="1"/>
  </cols>
  <sheetData>
    <row r="1" ht="12.75">
      <c r="A1" s="1" t="s">
        <v>157</v>
      </c>
    </row>
    <row r="3" spans="1:6" ht="12.75">
      <c r="A3" s="16"/>
      <c r="B3" s="16"/>
      <c r="C3" s="16" t="s">
        <v>28</v>
      </c>
      <c r="D3" s="16" t="s">
        <v>29</v>
      </c>
      <c r="E3" s="16" t="s">
        <v>30</v>
      </c>
      <c r="F3" s="16" t="s">
        <v>146</v>
      </c>
    </row>
    <row r="4" spans="1:6" ht="12.75">
      <c r="A4" s="6"/>
      <c r="B4" s="6"/>
      <c r="C4" s="24" t="s">
        <v>145</v>
      </c>
      <c r="D4" s="24" t="s">
        <v>145</v>
      </c>
      <c r="E4" s="24" t="s">
        <v>145</v>
      </c>
      <c r="F4" s="6"/>
    </row>
    <row r="5" spans="1:6" ht="12.75">
      <c r="A5" s="6"/>
      <c r="B5" s="6"/>
      <c r="C5" s="24"/>
      <c r="D5" s="24"/>
      <c r="E5" s="24"/>
      <c r="F5" s="6"/>
    </row>
    <row r="6" spans="1:6" ht="12.75">
      <c r="A6" s="26" t="s">
        <v>359</v>
      </c>
      <c r="B6" s="6"/>
      <c r="C6" s="24"/>
      <c r="D6" s="24"/>
      <c r="E6" s="24"/>
      <c r="F6" s="6"/>
    </row>
    <row r="7" spans="1:6" ht="12.75">
      <c r="A7" s="6"/>
      <c r="B7" s="6"/>
      <c r="C7" s="6"/>
      <c r="D7" s="6"/>
      <c r="E7" s="6"/>
      <c r="F7" s="6"/>
    </row>
    <row r="8" spans="1:6" ht="12.75">
      <c r="A8" s="19" t="s">
        <v>44</v>
      </c>
      <c r="B8" s="6"/>
      <c r="C8" s="6">
        <v>2033</v>
      </c>
      <c r="D8" s="6">
        <v>1510</v>
      </c>
      <c r="E8" s="6">
        <v>0</v>
      </c>
      <c r="F8" s="6" t="s">
        <v>266</v>
      </c>
    </row>
    <row r="9" spans="1:6" ht="12.75">
      <c r="A9" s="19"/>
      <c r="B9" s="6"/>
      <c r="C9" s="6"/>
      <c r="D9" s="6"/>
      <c r="E9" s="6"/>
      <c r="F9" s="6" t="s">
        <v>267</v>
      </c>
    </row>
    <row r="10" spans="1:6" ht="12.75">
      <c r="A10" s="19"/>
      <c r="B10" s="6"/>
      <c r="C10" s="6"/>
      <c r="D10" s="6"/>
      <c r="E10" s="6"/>
      <c r="F10" s="6"/>
    </row>
    <row r="11" spans="1:6" ht="12.75">
      <c r="A11" s="19" t="s">
        <v>178</v>
      </c>
      <c r="B11" s="6"/>
      <c r="C11" s="6">
        <v>13</v>
      </c>
      <c r="D11" s="6">
        <v>0</v>
      </c>
      <c r="E11" s="6">
        <v>0</v>
      </c>
      <c r="F11" s="6" t="s">
        <v>268</v>
      </c>
    </row>
    <row r="12" spans="1:6" ht="12.75">
      <c r="A12" s="19"/>
      <c r="B12" s="6"/>
      <c r="C12" s="6"/>
      <c r="D12" s="6"/>
      <c r="E12" s="6"/>
      <c r="F12" s="6"/>
    </row>
    <row r="13" spans="1:6" ht="12.75">
      <c r="A13" s="19" t="s">
        <v>269</v>
      </c>
      <c r="B13" s="6"/>
      <c r="C13" s="6">
        <v>100</v>
      </c>
      <c r="D13" s="6">
        <v>100</v>
      </c>
      <c r="E13" s="6">
        <v>100</v>
      </c>
      <c r="F13" s="6" t="s">
        <v>270</v>
      </c>
    </row>
    <row r="14" spans="1:6" ht="12.75">
      <c r="A14" s="19"/>
      <c r="B14" s="6"/>
      <c r="C14" s="6"/>
      <c r="D14" s="6"/>
      <c r="E14" s="6"/>
      <c r="F14" s="6" t="s">
        <v>271</v>
      </c>
    </row>
    <row r="15" spans="1:6" ht="12.75">
      <c r="A15" s="19"/>
      <c r="B15" s="6"/>
      <c r="C15" s="6"/>
      <c r="D15" s="6"/>
      <c r="E15" s="6"/>
      <c r="F15" s="6" t="s">
        <v>272</v>
      </c>
    </row>
    <row r="16" spans="1:6" ht="12.75">
      <c r="A16" s="19"/>
      <c r="B16" s="6"/>
      <c r="C16" s="6"/>
      <c r="D16" s="6"/>
      <c r="E16" s="6"/>
      <c r="F16" s="6"/>
    </row>
    <row r="17" spans="1:6" ht="12.75">
      <c r="A17" s="19" t="s">
        <v>45</v>
      </c>
      <c r="B17" s="6"/>
      <c r="C17" s="6">
        <v>187</v>
      </c>
      <c r="D17" s="6">
        <v>251</v>
      </c>
      <c r="E17" s="6">
        <v>0</v>
      </c>
      <c r="F17" s="6" t="s">
        <v>273</v>
      </c>
    </row>
    <row r="18" spans="1:6" ht="12.75">
      <c r="A18" s="19"/>
      <c r="B18" s="6"/>
      <c r="C18" s="6"/>
      <c r="D18" s="6"/>
      <c r="E18" s="6"/>
      <c r="F18" s="6"/>
    </row>
    <row r="19" spans="1:6" ht="12.75">
      <c r="A19" s="19" t="s">
        <v>274</v>
      </c>
      <c r="B19" s="6"/>
      <c r="C19" s="6">
        <v>80</v>
      </c>
      <c r="D19" s="6">
        <v>80</v>
      </c>
      <c r="E19" s="6">
        <v>75</v>
      </c>
      <c r="F19" s="6" t="s">
        <v>275</v>
      </c>
    </row>
    <row r="20" spans="1:6" ht="12.75">
      <c r="A20" s="6"/>
      <c r="B20" s="6"/>
      <c r="C20" s="6"/>
      <c r="D20" s="6"/>
      <c r="E20" s="6"/>
      <c r="F20" s="6"/>
    </row>
    <row r="21" spans="1:6" ht="12.75">
      <c r="A21" s="19" t="s">
        <v>55</v>
      </c>
      <c r="B21" s="6"/>
      <c r="C21" s="6">
        <v>50</v>
      </c>
      <c r="D21" s="6">
        <v>0</v>
      </c>
      <c r="E21" s="6">
        <v>0</v>
      </c>
      <c r="F21" s="6" t="s">
        <v>282</v>
      </c>
    </row>
    <row r="22" spans="1:6" ht="12.75">
      <c r="A22" s="19"/>
      <c r="B22" s="6"/>
      <c r="C22" s="6"/>
      <c r="D22" s="6"/>
      <c r="E22" s="6"/>
      <c r="F22" s="6"/>
    </row>
    <row r="23" spans="1:6" ht="12.75">
      <c r="A23" s="19" t="s">
        <v>283</v>
      </c>
      <c r="B23" s="6"/>
      <c r="C23" s="6">
        <v>29</v>
      </c>
      <c r="D23" s="6">
        <v>0</v>
      </c>
      <c r="E23" s="6">
        <v>0</v>
      </c>
      <c r="F23" s="6" t="s">
        <v>284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6" t="s">
        <v>357</v>
      </c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19" t="s">
        <v>254</v>
      </c>
      <c r="B27" s="6"/>
      <c r="C27" s="6">
        <v>70</v>
      </c>
      <c r="D27" s="6">
        <v>70</v>
      </c>
      <c r="E27" s="6">
        <v>95</v>
      </c>
      <c r="F27" s="6" t="s">
        <v>255</v>
      </c>
    </row>
    <row r="28" spans="1:6" ht="12.75">
      <c r="A28" s="19"/>
      <c r="B28" s="6"/>
      <c r="C28" s="6"/>
      <c r="D28" s="6"/>
      <c r="E28" s="6"/>
      <c r="F28" s="6"/>
    </row>
    <row r="29" spans="1:6" ht="12.75">
      <c r="A29" s="6" t="s">
        <v>41</v>
      </c>
      <c r="B29" s="6"/>
      <c r="C29" s="6">
        <v>55</v>
      </c>
      <c r="D29" s="6">
        <v>0</v>
      </c>
      <c r="E29" s="6">
        <v>30</v>
      </c>
      <c r="F29" s="6" t="s">
        <v>256</v>
      </c>
    </row>
    <row r="30" spans="1:6" ht="12.75">
      <c r="A30" s="6"/>
      <c r="B30" s="6"/>
      <c r="C30" s="6"/>
      <c r="D30" s="6"/>
      <c r="E30" s="6"/>
      <c r="F30" s="6" t="s">
        <v>257</v>
      </c>
    </row>
    <row r="31" spans="1:6" ht="12.75">
      <c r="A31" s="6"/>
      <c r="B31" s="6"/>
      <c r="C31" s="6"/>
      <c r="D31" s="6"/>
      <c r="E31" s="6"/>
      <c r="F31" s="6"/>
    </row>
    <row r="32" spans="1:6" ht="12.75">
      <c r="A32" s="6" t="s">
        <v>42</v>
      </c>
      <c r="B32" s="6"/>
      <c r="C32" s="6">
        <v>110</v>
      </c>
      <c r="D32" s="6">
        <v>150</v>
      </c>
      <c r="E32" s="6">
        <v>50</v>
      </c>
      <c r="F32" s="6" t="s">
        <v>258</v>
      </c>
    </row>
    <row r="33" spans="1:6" ht="12.75">
      <c r="A33" s="6"/>
      <c r="B33" s="6"/>
      <c r="C33" s="6"/>
      <c r="D33" s="6"/>
      <c r="E33" s="6"/>
      <c r="F33" s="6"/>
    </row>
    <row r="34" spans="1:6" ht="12.75">
      <c r="A34" s="6" t="s">
        <v>259</v>
      </c>
      <c r="B34" s="6"/>
      <c r="C34" s="6">
        <v>230</v>
      </c>
      <c r="D34" s="6">
        <v>0</v>
      </c>
      <c r="E34" s="6">
        <v>0</v>
      </c>
      <c r="F34" s="6" t="s">
        <v>260</v>
      </c>
    </row>
    <row r="35" spans="1:6" ht="12.75">
      <c r="A35" s="6"/>
      <c r="B35" s="6"/>
      <c r="C35" s="6"/>
      <c r="D35" s="6"/>
      <c r="E35" s="6"/>
      <c r="F35" s="6"/>
    </row>
    <row r="36" spans="1:6" ht="12.75">
      <c r="A36" s="6" t="s">
        <v>56</v>
      </c>
      <c r="B36" s="6"/>
      <c r="C36" s="6">
        <v>100</v>
      </c>
      <c r="D36" s="6">
        <v>0</v>
      </c>
      <c r="E36" s="6">
        <v>0</v>
      </c>
      <c r="F36" s="6" t="s">
        <v>261</v>
      </c>
    </row>
    <row r="37" spans="1:6" ht="12.75">
      <c r="A37" s="6"/>
      <c r="B37" s="6"/>
      <c r="C37" s="6"/>
      <c r="D37" s="6"/>
      <c r="E37" s="6"/>
      <c r="F37" s="6"/>
    </row>
    <row r="38" spans="1:6" ht="12.75">
      <c r="A38" s="19" t="s">
        <v>43</v>
      </c>
      <c r="B38" s="6"/>
      <c r="C38" s="6">
        <v>30</v>
      </c>
      <c r="D38" s="6">
        <v>30</v>
      </c>
      <c r="E38" s="6">
        <v>0</v>
      </c>
      <c r="F38" s="6" t="s">
        <v>262</v>
      </c>
    </row>
    <row r="39" spans="1:6" ht="12.75">
      <c r="A39" s="19"/>
      <c r="B39" s="6"/>
      <c r="C39" s="6"/>
      <c r="D39" s="6"/>
      <c r="E39" s="6"/>
      <c r="F39" s="6"/>
    </row>
    <row r="40" spans="1:6" ht="12.75">
      <c r="A40" s="6" t="s">
        <v>263</v>
      </c>
      <c r="B40" s="6"/>
      <c r="C40" s="6">
        <v>185</v>
      </c>
      <c r="D40" s="6">
        <v>0</v>
      </c>
      <c r="E40" s="6">
        <v>0</v>
      </c>
      <c r="F40" s="6" t="s">
        <v>264</v>
      </c>
    </row>
    <row r="41" spans="1:6" ht="12.75">
      <c r="A41" s="6"/>
      <c r="B41" s="6"/>
      <c r="C41" s="6"/>
      <c r="D41" s="6"/>
      <c r="E41" s="6"/>
      <c r="F41" s="6" t="s">
        <v>265</v>
      </c>
    </row>
    <row r="42" spans="1:6" ht="12.75">
      <c r="A42" s="6"/>
      <c r="B42" s="6"/>
      <c r="C42" s="6"/>
      <c r="D42" s="6"/>
      <c r="E42" s="6"/>
      <c r="F42" s="6"/>
    </row>
    <row r="43" spans="1:6" ht="12.75">
      <c r="A43" s="19" t="s">
        <v>46</v>
      </c>
      <c r="B43" s="6"/>
      <c r="C43" s="6">
        <v>75</v>
      </c>
      <c r="D43" s="6">
        <v>75</v>
      </c>
      <c r="E43" s="6">
        <v>75</v>
      </c>
      <c r="F43" s="6" t="s">
        <v>276</v>
      </c>
    </row>
    <row r="44" spans="1:6" ht="12.75">
      <c r="A44" s="19"/>
      <c r="B44" s="6"/>
      <c r="C44" s="6"/>
      <c r="D44" s="6"/>
      <c r="E44" s="6"/>
      <c r="F44" s="6"/>
    </row>
    <row r="45" spans="1:6" ht="12.75">
      <c r="A45" s="19" t="s">
        <v>47</v>
      </c>
      <c r="B45" s="6"/>
      <c r="C45" s="6">
        <v>188</v>
      </c>
      <c r="D45" s="6">
        <v>133</v>
      </c>
      <c r="E45" s="6">
        <v>936</v>
      </c>
      <c r="F45" s="6" t="s">
        <v>277</v>
      </c>
    </row>
    <row r="46" spans="1:6" ht="12.75">
      <c r="A46" s="19"/>
      <c r="B46" s="6"/>
      <c r="C46" s="6"/>
      <c r="D46" s="6"/>
      <c r="E46" s="6"/>
      <c r="F46" s="6"/>
    </row>
    <row r="47" spans="1:6" ht="12.75">
      <c r="A47" s="19" t="s">
        <v>48</v>
      </c>
      <c r="B47" s="6"/>
      <c r="C47" s="6">
        <v>0</v>
      </c>
      <c r="D47" s="6">
        <v>150</v>
      </c>
      <c r="E47" s="6">
        <v>50</v>
      </c>
      <c r="F47" s="6" t="s">
        <v>251</v>
      </c>
    </row>
    <row r="48" spans="1:6" ht="12.75">
      <c r="A48" s="19"/>
      <c r="B48" s="6"/>
      <c r="C48" s="6"/>
      <c r="D48" s="6"/>
      <c r="E48" s="6"/>
      <c r="F48" s="6"/>
    </row>
    <row r="49" spans="1:6" ht="12.75">
      <c r="A49" s="19" t="s">
        <v>49</v>
      </c>
      <c r="B49" s="6"/>
      <c r="C49" s="6">
        <v>70</v>
      </c>
      <c r="D49" s="6">
        <v>50</v>
      </c>
      <c r="E49" s="6">
        <v>50</v>
      </c>
      <c r="F49" s="6" t="s">
        <v>278</v>
      </c>
    </row>
    <row r="50" spans="1:6" ht="12.75">
      <c r="A50" s="19"/>
      <c r="B50" s="6"/>
      <c r="C50" s="6"/>
      <c r="D50" s="6"/>
      <c r="E50" s="6"/>
      <c r="F50" s="6"/>
    </row>
    <row r="51" spans="1:6" ht="12.75">
      <c r="A51" s="19" t="s">
        <v>50</v>
      </c>
      <c r="B51" s="6"/>
      <c r="C51" s="6">
        <v>100</v>
      </c>
      <c r="D51" s="6">
        <v>0</v>
      </c>
      <c r="E51" s="6">
        <v>0</v>
      </c>
      <c r="F51" s="6" t="s">
        <v>279</v>
      </c>
    </row>
    <row r="52" spans="1:6" ht="12.75">
      <c r="A52" s="19"/>
      <c r="B52" s="6"/>
      <c r="C52" s="6"/>
      <c r="D52" s="6"/>
      <c r="E52" s="6"/>
      <c r="F52" s="6"/>
    </row>
    <row r="53" spans="1:6" ht="12.75">
      <c r="A53" s="19" t="s">
        <v>51</v>
      </c>
      <c r="B53" s="6"/>
      <c r="C53" s="6">
        <v>50</v>
      </c>
      <c r="D53" s="6">
        <v>50</v>
      </c>
      <c r="E53" s="6">
        <v>0</v>
      </c>
      <c r="F53" s="6" t="s">
        <v>279</v>
      </c>
    </row>
    <row r="54" spans="1:6" ht="12.75">
      <c r="A54" s="19"/>
      <c r="B54" s="6"/>
      <c r="C54" s="6"/>
      <c r="D54" s="6"/>
      <c r="E54" s="6"/>
      <c r="F54" s="6"/>
    </row>
    <row r="55" spans="1:6" ht="12.75">
      <c r="A55" s="19" t="s">
        <v>52</v>
      </c>
      <c r="B55" s="6"/>
      <c r="C55" s="6">
        <v>20</v>
      </c>
      <c r="D55" s="6">
        <v>20</v>
      </c>
      <c r="E55" s="6">
        <v>0</v>
      </c>
      <c r="F55" s="6" t="s">
        <v>280</v>
      </c>
    </row>
    <row r="56" spans="1:6" ht="12.75">
      <c r="A56" s="19"/>
      <c r="B56" s="6"/>
      <c r="C56" s="6"/>
      <c r="D56" s="6"/>
      <c r="E56" s="6"/>
      <c r="F56" s="6"/>
    </row>
    <row r="57" spans="1:6" ht="12.75">
      <c r="A57" s="19" t="s">
        <v>53</v>
      </c>
      <c r="B57" s="6"/>
      <c r="C57" s="6">
        <v>25</v>
      </c>
      <c r="D57" s="6">
        <v>25</v>
      </c>
      <c r="E57" s="6">
        <v>0</v>
      </c>
      <c r="F57" s="6" t="s">
        <v>281</v>
      </c>
    </row>
    <row r="58" spans="1:6" ht="12.75">
      <c r="A58" s="19"/>
      <c r="B58" s="6"/>
      <c r="C58" s="6"/>
      <c r="D58" s="6"/>
      <c r="E58" s="6"/>
      <c r="F58" s="6"/>
    </row>
    <row r="59" spans="1:6" ht="12.75">
      <c r="A59" s="19" t="s">
        <v>57</v>
      </c>
      <c r="B59" s="6"/>
      <c r="C59" s="6">
        <v>45</v>
      </c>
      <c r="D59" s="6">
        <v>0</v>
      </c>
      <c r="E59" s="6">
        <v>0</v>
      </c>
      <c r="F59" s="6" t="s">
        <v>285</v>
      </c>
    </row>
    <row r="60" spans="1:6" ht="12.75">
      <c r="A60" s="19"/>
      <c r="B60" s="6"/>
      <c r="C60" s="6"/>
      <c r="D60" s="6"/>
      <c r="E60" s="6"/>
      <c r="F60" s="6"/>
    </row>
    <row r="61" spans="1:6" ht="12.75">
      <c r="A61" s="4" t="s">
        <v>10</v>
      </c>
      <c r="B61" s="4"/>
      <c r="C61" s="4">
        <f>SUM(C8:C59)</f>
        <v>3845</v>
      </c>
      <c r="D61" s="4">
        <f>SUM(D8:D59)</f>
        <v>2694</v>
      </c>
      <c r="E61" s="4">
        <f>SUM(E8:E59)</f>
        <v>1461</v>
      </c>
      <c r="F61" s="17"/>
    </row>
    <row r="62" spans="1:6" ht="12.75">
      <c r="A62" s="6"/>
      <c r="B62" s="6"/>
      <c r="C62" s="6"/>
      <c r="D62" s="6"/>
      <c r="E62" s="6"/>
      <c r="F62" s="6"/>
    </row>
    <row r="63" spans="1:6" ht="12.75">
      <c r="A63" s="6" t="s">
        <v>169</v>
      </c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 t="s">
        <v>127</v>
      </c>
      <c r="B65" s="6"/>
      <c r="C65" s="6">
        <v>-150</v>
      </c>
      <c r="D65" s="6">
        <v>0</v>
      </c>
      <c r="E65" s="6">
        <v>0</v>
      </c>
      <c r="F65" s="6" t="s">
        <v>286</v>
      </c>
    </row>
    <row r="66" spans="1:6" ht="12.75">
      <c r="A66" s="6"/>
      <c r="B66" s="6"/>
      <c r="C66" s="6"/>
      <c r="D66" s="6"/>
      <c r="E66" s="6"/>
      <c r="F66" s="6"/>
    </row>
    <row r="67" spans="1:6" ht="12.75">
      <c r="A67" s="6" t="s">
        <v>58</v>
      </c>
      <c r="B67" s="6"/>
      <c r="C67" s="6">
        <v>-129</v>
      </c>
      <c r="D67" s="6">
        <v>-50</v>
      </c>
      <c r="E67" s="6">
        <v>-50</v>
      </c>
      <c r="F67" s="6" t="s">
        <v>287</v>
      </c>
    </row>
    <row r="68" spans="1:6" ht="12.75">
      <c r="A68" s="6"/>
      <c r="B68" s="6"/>
      <c r="C68" s="6"/>
      <c r="D68" s="6"/>
      <c r="E68" s="6"/>
      <c r="F68" s="6"/>
    </row>
    <row r="69" spans="1:6" ht="12.75">
      <c r="A69" s="19" t="s">
        <v>177</v>
      </c>
      <c r="B69" s="6"/>
      <c r="C69" s="6">
        <v>-100</v>
      </c>
      <c r="D69" s="6">
        <v>0</v>
      </c>
      <c r="E69" s="6">
        <v>0</v>
      </c>
      <c r="F69" s="6" t="s">
        <v>288</v>
      </c>
    </row>
    <row r="70" spans="1:6" ht="12.75">
      <c r="A70" s="19"/>
      <c r="B70" s="6"/>
      <c r="C70" s="6"/>
      <c r="D70" s="6"/>
      <c r="E70" s="6"/>
      <c r="F70" s="6"/>
    </row>
    <row r="71" spans="1:6" ht="12.75">
      <c r="A71" s="6" t="s">
        <v>290</v>
      </c>
      <c r="B71" s="6">
        <v>-150</v>
      </c>
      <c r="C71" s="6">
        <v>-150</v>
      </c>
      <c r="D71" s="6">
        <v>-150</v>
      </c>
      <c r="E71" s="6">
        <v>0</v>
      </c>
      <c r="F71" s="6" t="s">
        <v>291</v>
      </c>
    </row>
    <row r="72" spans="1:6" ht="12.75">
      <c r="A72" s="6"/>
      <c r="B72" s="6"/>
      <c r="C72" s="6"/>
      <c r="D72" s="6"/>
      <c r="E72" s="6"/>
      <c r="F72" s="6"/>
    </row>
    <row r="73" spans="1:6" ht="12.75">
      <c r="A73" s="6" t="s">
        <v>54</v>
      </c>
      <c r="B73" s="6"/>
      <c r="C73" s="6">
        <v>-130</v>
      </c>
      <c r="D73" s="6">
        <v>-100</v>
      </c>
      <c r="E73" s="6">
        <v>0</v>
      </c>
      <c r="F73" s="6" t="s">
        <v>292</v>
      </c>
    </row>
    <row r="74" spans="1:6" ht="12.75">
      <c r="A74" s="6"/>
      <c r="B74" s="6"/>
      <c r="C74" s="6"/>
      <c r="D74" s="6"/>
      <c r="E74" s="6"/>
      <c r="F74" s="6"/>
    </row>
    <row r="75" spans="1:6" ht="12.75">
      <c r="A75" s="6" t="s">
        <v>59</v>
      </c>
      <c r="B75" s="6"/>
      <c r="C75" s="6">
        <v>-80</v>
      </c>
      <c r="D75" s="6">
        <v>-15</v>
      </c>
      <c r="E75" s="6">
        <v>0</v>
      </c>
      <c r="F75" s="6" t="s">
        <v>295</v>
      </c>
    </row>
    <row r="76" spans="1:6" ht="12.75">
      <c r="A76" s="6"/>
      <c r="B76" s="6"/>
      <c r="C76" s="6"/>
      <c r="D76" s="6"/>
      <c r="E76" s="6"/>
      <c r="F76" s="6"/>
    </row>
    <row r="77" spans="1:6" ht="12.75">
      <c r="A77" s="6" t="s">
        <v>60</v>
      </c>
      <c r="B77" s="6"/>
      <c r="C77" s="6">
        <v>-70</v>
      </c>
      <c r="D77" s="6">
        <v>-50</v>
      </c>
      <c r="E77" s="6">
        <v>0</v>
      </c>
      <c r="F77" s="6" t="s">
        <v>292</v>
      </c>
    </row>
    <row r="78" spans="1:6" ht="12.75">
      <c r="A78" s="6"/>
      <c r="B78" s="6"/>
      <c r="C78" s="6"/>
      <c r="D78" s="6"/>
      <c r="E78" s="6"/>
      <c r="F78" s="6"/>
    </row>
    <row r="79" spans="1:6" ht="12.75">
      <c r="A79" s="6" t="s">
        <v>61</v>
      </c>
      <c r="B79" s="6"/>
      <c r="C79" s="6">
        <v>-200</v>
      </c>
      <c r="D79" s="6">
        <v>-150</v>
      </c>
      <c r="E79" s="6">
        <v>0</v>
      </c>
      <c r="F79" s="6" t="s">
        <v>293</v>
      </c>
    </row>
    <row r="80" spans="1:6" ht="12.75">
      <c r="A80" s="6"/>
      <c r="B80" s="6"/>
      <c r="C80" s="6"/>
      <c r="D80" s="6"/>
      <c r="E80" s="6"/>
      <c r="F80" s="6"/>
    </row>
    <row r="81" spans="1:6" ht="12.75">
      <c r="A81" s="6" t="s">
        <v>62</v>
      </c>
      <c r="B81" s="6"/>
      <c r="C81" s="6">
        <v>-100</v>
      </c>
      <c r="D81" s="6">
        <v>0</v>
      </c>
      <c r="E81" s="6">
        <v>0</v>
      </c>
      <c r="F81" s="6" t="s">
        <v>294</v>
      </c>
    </row>
    <row r="82" spans="1:6" ht="12.75">
      <c r="A82" s="6"/>
      <c r="B82" s="6"/>
      <c r="C82" s="6"/>
      <c r="D82" s="6"/>
      <c r="E82" s="6"/>
      <c r="F82" s="6"/>
    </row>
    <row r="83" spans="1:6" ht="12.75">
      <c r="A83" s="4" t="s">
        <v>14</v>
      </c>
      <c r="B83" s="21"/>
      <c r="C83" s="4">
        <f>C61+SUM(C65:C81)</f>
        <v>2736</v>
      </c>
      <c r="D83" s="4">
        <f>D61+SUM(D65:D81)</f>
        <v>2179</v>
      </c>
      <c r="E83" s="4">
        <f>E61+SUM(E65:E81)</f>
        <v>1411</v>
      </c>
      <c r="F83" s="23"/>
    </row>
  </sheetData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Header>&amp;RAppendix C7</oddHeader>
    <oddFooter>&amp;RPage 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5">
      <selection activeCell="A1" sqref="A1"/>
    </sheetView>
  </sheetViews>
  <sheetFormatPr defaultColWidth="9.140625" defaultRowHeight="12.75"/>
  <cols>
    <col min="1" max="1" width="30.28125" style="0" customWidth="1"/>
    <col min="2" max="2" width="0.13671875" style="0" customWidth="1"/>
    <col min="6" max="6" width="33.7109375" style="0" customWidth="1"/>
  </cols>
  <sheetData>
    <row r="1" ht="12.75">
      <c r="A1" s="1" t="s">
        <v>154</v>
      </c>
    </row>
    <row r="3" spans="1:6" ht="12.75">
      <c r="A3" s="16"/>
      <c r="B3" s="16"/>
      <c r="C3" s="16" t="s">
        <v>28</v>
      </c>
      <c r="D3" s="16" t="s">
        <v>29</v>
      </c>
      <c r="E3" s="16" t="s">
        <v>30</v>
      </c>
      <c r="F3" s="16" t="s">
        <v>146</v>
      </c>
    </row>
    <row r="4" spans="1:6" ht="12.75">
      <c r="A4" s="6"/>
      <c r="B4" s="6"/>
      <c r="C4" s="24" t="s">
        <v>145</v>
      </c>
      <c r="D4" s="24" t="s">
        <v>145</v>
      </c>
      <c r="E4" s="24" t="s">
        <v>145</v>
      </c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26" t="s">
        <v>359</v>
      </c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8" spans="1:6" ht="12.75">
      <c r="A8" s="19" t="s">
        <v>64</v>
      </c>
      <c r="B8" s="6"/>
      <c r="C8" s="6">
        <v>100</v>
      </c>
      <c r="D8" s="6">
        <v>45</v>
      </c>
      <c r="E8" s="6">
        <v>0</v>
      </c>
      <c r="F8" s="6" t="s">
        <v>339</v>
      </c>
    </row>
    <row r="9" spans="1:6" ht="12.75">
      <c r="A9" s="19"/>
      <c r="B9" s="6"/>
      <c r="C9" s="6"/>
      <c r="D9" s="6"/>
      <c r="E9" s="6"/>
      <c r="F9" s="6" t="s">
        <v>340</v>
      </c>
    </row>
    <row r="10" spans="1:6" ht="12.75">
      <c r="A10" s="19"/>
      <c r="B10" s="6"/>
      <c r="C10" s="6"/>
      <c r="D10" s="6"/>
      <c r="E10" s="6"/>
      <c r="F10" s="6" t="s">
        <v>341</v>
      </c>
    </row>
    <row r="11" spans="1:6" ht="12.75">
      <c r="A11" s="19"/>
      <c r="B11" s="6"/>
      <c r="C11" s="6"/>
      <c r="D11" s="6"/>
      <c r="E11" s="6"/>
      <c r="F11" s="6"/>
    </row>
    <row r="12" spans="1:6" ht="12.75">
      <c r="A12" s="19" t="s">
        <v>70</v>
      </c>
      <c r="B12" s="6"/>
      <c r="C12" s="6">
        <v>50</v>
      </c>
      <c r="D12" s="6">
        <v>0</v>
      </c>
      <c r="E12" s="6">
        <v>0</v>
      </c>
      <c r="F12" s="6" t="s">
        <v>299</v>
      </c>
    </row>
    <row r="13" spans="1:6" ht="12.75">
      <c r="A13" s="19"/>
      <c r="B13" s="6"/>
      <c r="C13" s="6"/>
      <c r="D13" s="6"/>
      <c r="E13" s="6"/>
      <c r="F13" s="6"/>
    </row>
    <row r="14" spans="1:6" ht="12.75">
      <c r="A14" s="26" t="s">
        <v>357</v>
      </c>
      <c r="B14" s="6"/>
      <c r="C14" s="6"/>
      <c r="D14" s="6"/>
      <c r="E14" s="6"/>
      <c r="F14" s="6"/>
    </row>
    <row r="15" spans="1:6" ht="12.75">
      <c r="A15" s="19"/>
      <c r="B15" s="6"/>
      <c r="C15" s="6"/>
      <c r="D15" s="6"/>
      <c r="E15" s="6"/>
      <c r="F15" s="6"/>
    </row>
    <row r="16" spans="1:6" ht="12.75">
      <c r="A16" s="19"/>
      <c r="B16" s="6"/>
      <c r="C16" s="6"/>
      <c r="D16" s="6"/>
      <c r="E16" s="6"/>
      <c r="F16" s="6"/>
    </row>
    <row r="17" spans="1:6" ht="12.75">
      <c r="A17" s="19"/>
      <c r="B17" s="6"/>
      <c r="C17" s="6"/>
      <c r="D17" s="6"/>
      <c r="E17" s="6"/>
      <c r="F17" s="6"/>
    </row>
    <row r="18" spans="1:6" ht="12.75">
      <c r="A18" s="6" t="s">
        <v>65</v>
      </c>
      <c r="B18" s="6"/>
      <c r="C18" s="6">
        <v>110</v>
      </c>
      <c r="D18" s="6">
        <v>0</v>
      </c>
      <c r="E18" s="6">
        <v>0</v>
      </c>
      <c r="F18" s="6" t="s">
        <v>342</v>
      </c>
    </row>
    <row r="19" spans="1:6" ht="12.75">
      <c r="A19" s="6"/>
      <c r="B19" s="6"/>
      <c r="C19" s="6"/>
      <c r="D19" s="6"/>
      <c r="E19" s="6"/>
      <c r="F19" s="6" t="s">
        <v>343</v>
      </c>
    </row>
    <row r="20" spans="1:6" ht="12.75">
      <c r="A20" s="6"/>
      <c r="B20" s="6"/>
      <c r="C20" s="6"/>
      <c r="D20" s="6"/>
      <c r="E20" s="6"/>
      <c r="F20" s="6"/>
    </row>
    <row r="21" spans="1:6" ht="12.75">
      <c r="A21" s="6" t="s">
        <v>66</v>
      </c>
      <c r="B21" s="6"/>
      <c r="C21" s="6">
        <v>15</v>
      </c>
      <c r="D21" s="6">
        <v>0</v>
      </c>
      <c r="E21" s="6">
        <v>0</v>
      </c>
      <c r="F21" s="6" t="s">
        <v>296</v>
      </c>
    </row>
    <row r="22" spans="1:6" ht="12.75">
      <c r="A22" s="6"/>
      <c r="B22" s="6"/>
      <c r="C22" s="6"/>
      <c r="D22" s="6"/>
      <c r="E22" s="6"/>
      <c r="F22" s="6"/>
    </row>
    <row r="23" spans="1:6" ht="12.75">
      <c r="A23" s="6" t="s">
        <v>67</v>
      </c>
      <c r="B23" s="6"/>
      <c r="C23" s="6">
        <v>15</v>
      </c>
      <c r="D23" s="6">
        <v>0</v>
      </c>
      <c r="E23" s="6">
        <v>0</v>
      </c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 t="s">
        <v>69</v>
      </c>
      <c r="B25" s="6"/>
      <c r="C25" s="6">
        <v>80</v>
      </c>
      <c r="D25" s="6">
        <v>80</v>
      </c>
      <c r="E25" s="6">
        <v>100</v>
      </c>
      <c r="F25" s="6" t="s">
        <v>297</v>
      </c>
    </row>
    <row r="26" spans="1:6" ht="12.75">
      <c r="A26" s="6"/>
      <c r="B26" s="6"/>
      <c r="C26" s="6"/>
      <c r="D26" s="6"/>
      <c r="E26" s="6"/>
      <c r="F26" s="6"/>
    </row>
    <row r="27" spans="1:6" ht="12.75">
      <c r="A27" s="6" t="s">
        <v>71</v>
      </c>
      <c r="B27" s="6"/>
      <c r="C27" s="6">
        <v>30</v>
      </c>
      <c r="D27" s="6">
        <v>0</v>
      </c>
      <c r="E27" s="6">
        <v>0</v>
      </c>
      <c r="F27" s="6" t="s">
        <v>344</v>
      </c>
    </row>
    <row r="28" spans="1:6" ht="12.75">
      <c r="A28" s="6"/>
      <c r="B28" s="6"/>
      <c r="C28" s="6"/>
      <c r="D28" s="6"/>
      <c r="E28" s="6"/>
      <c r="F28" s="6" t="s">
        <v>345</v>
      </c>
    </row>
    <row r="29" spans="1:6" ht="12.75">
      <c r="A29" s="6"/>
      <c r="B29" s="6"/>
      <c r="C29" s="6"/>
      <c r="D29" s="6"/>
      <c r="E29" s="6"/>
      <c r="F29" s="6"/>
    </row>
    <row r="30" spans="1:6" ht="12.75">
      <c r="A30" s="6" t="s">
        <v>68</v>
      </c>
      <c r="B30" s="6"/>
      <c r="C30" s="6">
        <v>55</v>
      </c>
      <c r="D30" s="6">
        <v>45</v>
      </c>
      <c r="E30" s="6">
        <v>0</v>
      </c>
      <c r="F30" s="6" t="s">
        <v>298</v>
      </c>
    </row>
    <row r="31" spans="1:6" ht="12.75">
      <c r="A31" s="6"/>
      <c r="B31" s="6"/>
      <c r="C31" s="6"/>
      <c r="D31" s="6"/>
      <c r="E31" s="6"/>
      <c r="F31" s="6"/>
    </row>
    <row r="32" spans="1:6" ht="12.75">
      <c r="A32" s="6" t="s">
        <v>72</v>
      </c>
      <c r="B32" s="6"/>
      <c r="C32" s="6">
        <v>100</v>
      </c>
      <c r="D32" s="6">
        <v>0</v>
      </c>
      <c r="E32" s="6">
        <v>0</v>
      </c>
      <c r="F32" s="6" t="s">
        <v>346</v>
      </c>
    </row>
    <row r="33" spans="1:6" ht="12.75">
      <c r="A33" s="6"/>
      <c r="B33" s="6"/>
      <c r="C33" s="6"/>
      <c r="D33" s="6"/>
      <c r="E33" s="6"/>
      <c r="F33" s="6" t="s">
        <v>347</v>
      </c>
    </row>
    <row r="34" spans="1:6" ht="12.75">
      <c r="A34" s="6"/>
      <c r="B34" s="6"/>
      <c r="C34" s="6"/>
      <c r="D34" s="6"/>
      <c r="E34" s="6"/>
      <c r="F34" s="6"/>
    </row>
    <row r="35" spans="1:6" ht="12.75">
      <c r="A35" s="6" t="s">
        <v>73</v>
      </c>
      <c r="B35" s="6"/>
      <c r="C35" s="6">
        <v>50</v>
      </c>
      <c r="D35" s="6">
        <v>50</v>
      </c>
      <c r="E35" s="6">
        <v>0</v>
      </c>
      <c r="F35" s="6" t="s">
        <v>300</v>
      </c>
    </row>
    <row r="36" spans="1:6" ht="12.75">
      <c r="A36" s="6"/>
      <c r="B36" s="6"/>
      <c r="C36" s="6"/>
      <c r="D36" s="6"/>
      <c r="E36" s="6"/>
      <c r="F36" s="6" t="s">
        <v>301</v>
      </c>
    </row>
    <row r="37" spans="1:6" ht="12.75">
      <c r="A37" s="6"/>
      <c r="B37" s="6"/>
      <c r="C37" s="6"/>
      <c r="D37" s="6"/>
      <c r="E37" s="6"/>
      <c r="F37" s="6"/>
    </row>
    <row r="38" spans="1:6" ht="12.75">
      <c r="A38" s="6" t="s">
        <v>126</v>
      </c>
      <c r="B38" s="6"/>
      <c r="C38" s="6">
        <v>50</v>
      </c>
      <c r="D38" s="6">
        <v>0</v>
      </c>
      <c r="E38" s="6">
        <v>0</v>
      </c>
      <c r="F38" s="6" t="s">
        <v>302</v>
      </c>
    </row>
    <row r="39" spans="1:6" ht="12.75">
      <c r="A39" s="6"/>
      <c r="B39" s="6"/>
      <c r="C39" s="6"/>
      <c r="D39" s="6"/>
      <c r="E39" s="6"/>
      <c r="F39" s="6"/>
    </row>
    <row r="40" spans="1:6" ht="12.75">
      <c r="A40" s="6" t="s">
        <v>74</v>
      </c>
      <c r="B40" s="6"/>
      <c r="C40" s="6">
        <v>150</v>
      </c>
      <c r="D40" s="6">
        <v>0</v>
      </c>
      <c r="E40" s="6">
        <v>0</v>
      </c>
      <c r="F40" s="6" t="s">
        <v>303</v>
      </c>
    </row>
    <row r="41" spans="1:6" ht="12.75">
      <c r="A41" s="6"/>
      <c r="B41" s="6"/>
      <c r="C41" s="6"/>
      <c r="D41" s="6"/>
      <c r="E41" s="6"/>
      <c r="F41" s="6" t="s">
        <v>348</v>
      </c>
    </row>
    <row r="42" spans="1:6" ht="12.75">
      <c r="A42" s="4" t="s">
        <v>10</v>
      </c>
      <c r="B42" s="4"/>
      <c r="C42" s="4">
        <f>SUM(C8:C40)</f>
        <v>805</v>
      </c>
      <c r="D42" s="4">
        <f>SUM(D8:D40)</f>
        <v>220</v>
      </c>
      <c r="E42" s="4">
        <f>SUM(E8:E40)</f>
        <v>100</v>
      </c>
      <c r="F42" s="17"/>
    </row>
    <row r="43" spans="1:6" ht="12.75">
      <c r="A43" s="6"/>
      <c r="B43" s="6"/>
      <c r="C43" s="6"/>
      <c r="D43" s="6"/>
      <c r="E43" s="6"/>
      <c r="F43" s="6"/>
    </row>
    <row r="44" spans="1:6" ht="12.75">
      <c r="A44" s="6" t="s">
        <v>169</v>
      </c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12.75">
      <c r="A46" s="6" t="s">
        <v>305</v>
      </c>
      <c r="B46" s="6"/>
      <c r="C46" s="6">
        <v>-150</v>
      </c>
      <c r="D46" s="6">
        <v>0</v>
      </c>
      <c r="E46" s="6">
        <v>0</v>
      </c>
      <c r="F46" s="6" t="s">
        <v>304</v>
      </c>
    </row>
    <row r="47" spans="1:6" ht="12.75">
      <c r="A47" s="6"/>
      <c r="B47" s="6"/>
      <c r="C47" s="6"/>
      <c r="D47" s="6"/>
      <c r="E47" s="6"/>
      <c r="F47" s="6" t="s">
        <v>74</v>
      </c>
    </row>
    <row r="48" spans="1:6" ht="12.75">
      <c r="A48" s="6"/>
      <c r="B48" s="6"/>
      <c r="C48" s="6"/>
      <c r="D48" s="6"/>
      <c r="E48" s="6"/>
      <c r="F48" s="6"/>
    </row>
    <row r="49" spans="1:6" ht="12.75">
      <c r="A49" s="6" t="s">
        <v>179</v>
      </c>
      <c r="B49" s="6"/>
      <c r="C49" s="6">
        <v>-50</v>
      </c>
      <c r="D49" s="6">
        <v>50</v>
      </c>
      <c r="E49" s="6">
        <v>0</v>
      </c>
      <c r="F49" s="6" t="s">
        <v>306</v>
      </c>
    </row>
    <row r="50" spans="1:6" ht="12.75">
      <c r="A50" s="6"/>
      <c r="B50" s="6"/>
      <c r="C50" s="6"/>
      <c r="D50" s="6"/>
      <c r="E50" s="6"/>
      <c r="F50" s="6"/>
    </row>
    <row r="51" spans="1:6" ht="12.75">
      <c r="A51" s="6" t="s">
        <v>75</v>
      </c>
      <c r="B51" s="6"/>
      <c r="C51" s="6">
        <v>-20</v>
      </c>
      <c r="D51" s="6">
        <v>0</v>
      </c>
      <c r="E51" s="6">
        <v>0</v>
      </c>
      <c r="F51" s="6" t="s">
        <v>307</v>
      </c>
    </row>
    <row r="52" spans="1:6" ht="12.75">
      <c r="A52" s="6"/>
      <c r="B52" s="6"/>
      <c r="C52" s="6"/>
      <c r="D52" s="6"/>
      <c r="E52" s="6"/>
      <c r="F52" s="6"/>
    </row>
    <row r="53" spans="1:6" ht="12.75">
      <c r="A53" s="4" t="s">
        <v>14</v>
      </c>
      <c r="B53" s="21"/>
      <c r="C53" s="4">
        <f>C42+SUM(C46:C51)</f>
        <v>585</v>
      </c>
      <c r="D53" s="4">
        <f>D42+SUM(D46:D51)</f>
        <v>270</v>
      </c>
      <c r="E53" s="4">
        <f>E42+SUM(E46:E51)</f>
        <v>100</v>
      </c>
      <c r="F53" s="23"/>
    </row>
  </sheetData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&amp;RAppendix C8</oddHeader>
    <oddFooter>&amp;RPage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Harrow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nbell</dc:creator>
  <cp:keywords/>
  <dc:description/>
  <cp:lastModifiedBy>abrooker</cp:lastModifiedBy>
  <cp:lastPrinted>2004-12-09T13:08:50Z</cp:lastPrinted>
  <dcterms:created xsi:type="dcterms:W3CDTF">2004-11-16T07:26:04Z</dcterms:created>
  <dcterms:modified xsi:type="dcterms:W3CDTF">2004-12-13T09:47:28Z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AppendixCharacter">
    <vt:lpwstr> </vt:lpwstr>
  </property>
</Properties>
</file>